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1\WAV\"/>
    </mc:Choice>
  </mc:AlternateContent>
  <xr:revisionPtr revIDLastSave="0" documentId="13_ncr:1_{68AA0083-6305-469D-826B-60528F290CA3}" xr6:coauthVersionLast="47" xr6:coauthVersionMax="47" xr10:uidLastSave="{00000000-0000-0000-0000-000000000000}"/>
  <bookViews>
    <workbookView xWindow="-108" yWindow="-108" windowWidth="23256" windowHeight="12456" xr2:uid="{4D450ECA-F1B1-4C5B-B2AB-EAFA28438E26}"/>
  </bookViews>
  <sheets>
    <sheet name="Not Sabinan" sheetId="1" r:id="rId1"/>
    <sheet name="Sabinan" sheetId="2" r:id="rId2"/>
  </sheets>
  <definedNames>
    <definedName name="A" localSheetId="1">Sabinan!$C$7</definedName>
    <definedName name="A">'Not Sabinan'!$C$7</definedName>
    <definedName name="d" localSheetId="1">Sabinan!$F$5</definedName>
    <definedName name="d">'Not Sabinan'!$F$5</definedName>
    <definedName name="H" localSheetId="1">Sabinan!$B$4</definedName>
    <definedName name="H">'Not Sabinan'!$B$4</definedName>
    <definedName name="Lw" localSheetId="1">Sabinan!$F$2</definedName>
    <definedName name="Lw">'Not Sabinan'!$F$2</definedName>
    <definedName name="T" localSheetId="1">Sabinan!$B$6</definedName>
    <definedName name="T">'Not Sabinan'!$B$6</definedName>
    <definedName name="V" localSheetId="1">Sabinan!$B$5</definedName>
    <definedName name="V">'Not Sabinan'!$B$5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F9" i="2"/>
  <c r="B5" i="2"/>
  <c r="C7" i="2" s="1"/>
  <c r="I12" i="2" s="1"/>
  <c r="G13" i="2" s="1"/>
  <c r="G17" i="1"/>
  <c r="F9" i="1"/>
  <c r="C7" i="1"/>
  <c r="I12" i="1" s="1"/>
  <c r="G13" i="1" s="1"/>
  <c r="B5" i="1"/>
</calcChain>
</file>

<file path=xl/sharedStrings.xml><?xml version="1.0" encoding="utf-8"?>
<sst xmlns="http://schemas.openxmlformats.org/spreadsheetml/2006/main" count="66" uniqueCount="27">
  <si>
    <t>Not Sabinian room</t>
  </si>
  <si>
    <t>Length =</t>
  </si>
  <si>
    <t>m</t>
  </si>
  <si>
    <t>Width =</t>
  </si>
  <si>
    <t>Height =</t>
  </si>
  <si>
    <t>Volume =</t>
  </si>
  <si>
    <t>m3</t>
  </si>
  <si>
    <t>T20 =</t>
  </si>
  <si>
    <t>s</t>
  </si>
  <si>
    <t>A = 0.16*V/T20 =</t>
  </si>
  <si>
    <t>m2</t>
  </si>
  <si>
    <t>Lw =</t>
  </si>
  <si>
    <t>dB</t>
  </si>
  <si>
    <t>Receiver (omni)</t>
  </si>
  <si>
    <t>d =</t>
  </si>
  <si>
    <t>Direct Sound Level</t>
  </si>
  <si>
    <t>Lpd = Lw -11-20*log10(d)+10*log10(Q)</t>
  </si>
  <si>
    <t>Source (omnidirectional)</t>
  </si>
  <si>
    <t xml:space="preserve">Lpd = </t>
  </si>
  <si>
    <t>Semireverberant Level</t>
  </si>
  <si>
    <t>Lpsr = Lw +10*log10(Q/(4*pi*d^2)+4/A) =</t>
  </si>
  <si>
    <t>K2 = Lpsr - Lpd =</t>
  </si>
  <si>
    <t>Estimation of K2 with Farina-Fornari formula</t>
  </si>
  <si>
    <t>Kteor =</t>
  </si>
  <si>
    <t>Wrong</t>
  </si>
  <si>
    <t>Correct</t>
  </si>
  <si>
    <t>Sabinian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</si>
</sst>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4</xdr:col>
          <xdr:colOff>553233</xdr:colOff>
          <xdr:row>18</xdr:row>
          <xdr:rowOff>157606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980B982-3BC1-4034-948B-CCCDD67568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4</xdr:col>
          <xdr:colOff>553233</xdr:colOff>
          <xdr:row>18</xdr:row>
          <xdr:rowOff>157606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4019D67-1BD5-4404-AB12-C3B0300004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005B-4203-4E63-B8B3-E8BBE8E4D646}">
  <dimension ref="A1:J17"/>
  <sheetViews>
    <sheetView tabSelected="1" zoomScale="200" zoomScaleNormal="200" workbookViewId="0"/>
  </sheetViews>
  <sheetFormatPr defaultRowHeight="14.4" x14ac:dyDescent="0.3"/>
  <sheetData>
    <row r="1" spans="1:10" x14ac:dyDescent="0.3">
      <c r="A1" s="2" t="s">
        <v>0</v>
      </c>
      <c r="E1" t="s">
        <v>17</v>
      </c>
    </row>
    <row r="2" spans="1:10" x14ac:dyDescent="0.3">
      <c r="A2" t="s">
        <v>1</v>
      </c>
      <c r="B2">
        <v>80</v>
      </c>
      <c r="C2" t="s">
        <v>2</v>
      </c>
      <c r="E2" t="s">
        <v>11</v>
      </c>
      <c r="F2">
        <v>100</v>
      </c>
      <c r="G2" t="s">
        <v>12</v>
      </c>
    </row>
    <row r="3" spans="1:10" x14ac:dyDescent="0.3">
      <c r="A3" t="s">
        <v>3</v>
      </c>
      <c r="B3">
        <v>60</v>
      </c>
      <c r="C3" t="s">
        <v>2</v>
      </c>
    </row>
    <row r="4" spans="1:10" x14ac:dyDescent="0.3">
      <c r="A4" t="s">
        <v>4</v>
      </c>
      <c r="B4">
        <v>8</v>
      </c>
      <c r="C4" t="s">
        <v>2</v>
      </c>
      <c r="E4" t="s">
        <v>13</v>
      </c>
    </row>
    <row r="5" spans="1:10" x14ac:dyDescent="0.3">
      <c r="A5" t="s">
        <v>5</v>
      </c>
      <c r="B5">
        <f>B2*B3*B4</f>
        <v>38400</v>
      </c>
      <c r="C5" t="s">
        <v>6</v>
      </c>
      <c r="E5" t="s">
        <v>14</v>
      </c>
      <c r="F5">
        <v>5</v>
      </c>
      <c r="G5" t="s">
        <v>2</v>
      </c>
    </row>
    <row r="6" spans="1:10" x14ac:dyDescent="0.3">
      <c r="A6" t="s">
        <v>7</v>
      </c>
      <c r="B6">
        <v>4</v>
      </c>
      <c r="C6" t="s">
        <v>8</v>
      </c>
    </row>
    <row r="7" spans="1:10" x14ac:dyDescent="0.3">
      <c r="A7" t="s">
        <v>9</v>
      </c>
      <c r="C7">
        <f>0.16*V/T</f>
        <v>1536</v>
      </c>
      <c r="D7" t="s">
        <v>10</v>
      </c>
      <c r="E7" t="s">
        <v>15</v>
      </c>
    </row>
    <row r="8" spans="1:10" x14ac:dyDescent="0.3">
      <c r="E8" t="s">
        <v>16</v>
      </c>
    </row>
    <row r="9" spans="1:10" x14ac:dyDescent="0.3">
      <c r="E9" t="s">
        <v>18</v>
      </c>
      <c r="F9">
        <f>Lw-11-20*LOG10(d)</f>
        <v>75.020599913279625</v>
      </c>
      <c r="G9" t="s">
        <v>12</v>
      </c>
    </row>
    <row r="11" spans="1:10" x14ac:dyDescent="0.3">
      <c r="E11" t="s">
        <v>19</v>
      </c>
    </row>
    <row r="12" spans="1:10" x14ac:dyDescent="0.3">
      <c r="E12" t="s">
        <v>20</v>
      </c>
      <c r="I12">
        <f>Lw+10*LOG10(1/(4*PI()*d^2)+4/A)</f>
        <v>77.624734089090481</v>
      </c>
      <c r="J12" t="s">
        <v>12</v>
      </c>
    </row>
    <row r="13" spans="1:10" x14ac:dyDescent="0.3">
      <c r="E13" t="s">
        <v>21</v>
      </c>
      <c r="G13">
        <f>I12-F9</f>
        <v>2.6041341758108558</v>
      </c>
      <c r="H13" t="s">
        <v>12</v>
      </c>
      <c r="I13" s="1" t="s">
        <v>24</v>
      </c>
    </row>
    <row r="15" spans="1:10" x14ac:dyDescent="0.3">
      <c r="A15" t="s">
        <v>22</v>
      </c>
    </row>
    <row r="17" spans="6:9" x14ac:dyDescent="0.3">
      <c r="F17" t="s">
        <v>23</v>
      </c>
      <c r="G17">
        <f>10*LOG10(1+4*T*2*PI()*d^2/(0.16*(5.64*T^0.7*H^3+1.596/T^0.7*H*2*PI()*d^2)))</f>
        <v>4.5853542207644757</v>
      </c>
      <c r="H17" t="s">
        <v>12</v>
      </c>
      <c r="I17" s="1" t="s">
        <v>25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4</xdr:col>
                <xdr:colOff>556260</xdr:colOff>
                <xdr:row>18</xdr:row>
                <xdr:rowOff>160020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08B9-8105-4A4E-855D-AFF55CE244F2}">
  <dimension ref="A1:J17"/>
  <sheetViews>
    <sheetView zoomScale="200" zoomScaleNormal="200" workbookViewId="0"/>
  </sheetViews>
  <sheetFormatPr defaultRowHeight="14.4" x14ac:dyDescent="0.3"/>
  <sheetData>
    <row r="1" spans="1:10" x14ac:dyDescent="0.3">
      <c r="A1" s="2" t="s">
        <v>26</v>
      </c>
      <c r="E1" t="s">
        <v>17</v>
      </c>
    </row>
    <row r="2" spans="1:10" x14ac:dyDescent="0.3">
      <c r="A2" t="s">
        <v>1</v>
      </c>
      <c r="B2">
        <v>30</v>
      </c>
      <c r="C2" t="s">
        <v>2</v>
      </c>
      <c r="E2" t="s">
        <v>11</v>
      </c>
      <c r="F2">
        <v>100</v>
      </c>
      <c r="G2" t="s">
        <v>12</v>
      </c>
    </row>
    <row r="3" spans="1:10" x14ac:dyDescent="0.3">
      <c r="A3" t="s">
        <v>3</v>
      </c>
      <c r="B3">
        <v>20</v>
      </c>
      <c r="C3" t="s">
        <v>2</v>
      </c>
    </row>
    <row r="4" spans="1:10" x14ac:dyDescent="0.3">
      <c r="A4" t="s">
        <v>4</v>
      </c>
      <c r="B4">
        <v>12</v>
      </c>
      <c r="C4" t="s">
        <v>2</v>
      </c>
      <c r="E4" t="s">
        <v>13</v>
      </c>
    </row>
    <row r="5" spans="1:10" x14ac:dyDescent="0.3">
      <c r="A5" t="s">
        <v>5</v>
      </c>
      <c r="B5">
        <f>B2*B3*B4</f>
        <v>7200</v>
      </c>
      <c r="C5" t="s">
        <v>6</v>
      </c>
      <c r="E5" t="s">
        <v>14</v>
      </c>
      <c r="F5">
        <v>5</v>
      </c>
      <c r="G5" t="s">
        <v>2</v>
      </c>
    </row>
    <row r="6" spans="1:10" x14ac:dyDescent="0.3">
      <c r="A6" t="s">
        <v>7</v>
      </c>
      <c r="B6">
        <v>4</v>
      </c>
      <c r="C6" t="s">
        <v>8</v>
      </c>
    </row>
    <row r="7" spans="1:10" x14ac:dyDescent="0.3">
      <c r="A7" t="s">
        <v>9</v>
      </c>
      <c r="C7">
        <f>0.16*V/T</f>
        <v>288</v>
      </c>
      <c r="D7" t="s">
        <v>10</v>
      </c>
      <c r="E7" t="s">
        <v>15</v>
      </c>
    </row>
    <row r="8" spans="1:10" x14ac:dyDescent="0.3">
      <c r="E8" t="s">
        <v>16</v>
      </c>
    </row>
    <row r="9" spans="1:10" x14ac:dyDescent="0.3">
      <c r="E9" t="s">
        <v>18</v>
      </c>
      <c r="F9">
        <f>Lw-11-20*LOG10(d)</f>
        <v>75.020599913279625</v>
      </c>
      <c r="G9" t="s">
        <v>12</v>
      </c>
    </row>
    <row r="11" spans="1:10" x14ac:dyDescent="0.3">
      <c r="E11" t="s">
        <v>19</v>
      </c>
    </row>
    <row r="12" spans="1:10" x14ac:dyDescent="0.3">
      <c r="E12" t="s">
        <v>20</v>
      </c>
      <c r="I12">
        <f>Lw+10*LOG10(1/(4*PI()*d^2)+4/A)</f>
        <v>82.322840904711114</v>
      </c>
      <c r="J12" t="s">
        <v>12</v>
      </c>
    </row>
    <row r="13" spans="1:10" x14ac:dyDescent="0.3">
      <c r="E13" t="s">
        <v>21</v>
      </c>
      <c r="G13">
        <f>I12-F9</f>
        <v>7.3022409914314892</v>
      </c>
      <c r="H13" t="s">
        <v>12</v>
      </c>
      <c r="I13" s="1" t="s">
        <v>25</v>
      </c>
    </row>
    <row r="15" spans="1:10" x14ac:dyDescent="0.3">
      <c r="A15" t="s">
        <v>22</v>
      </c>
    </row>
    <row r="17" spans="6:9" x14ac:dyDescent="0.3">
      <c r="F17" t="s">
        <v>23</v>
      </c>
      <c r="G17">
        <f>10*LOG10(1+4*T*2*PI()*d^2/(0.16*(5.64*T^0.7*H^3+1.596/T^0.7*H*2*PI()*d^2)))</f>
        <v>1.9997922924187903</v>
      </c>
      <c r="H17" t="s">
        <v>12</v>
      </c>
      <c r="I17" s="1" t="s">
        <v>24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049" r:id="rId3">
          <objectPr defaultSize="0" autoPict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4</xdr:col>
                <xdr:colOff>556260</xdr:colOff>
                <xdr:row>18</xdr:row>
                <xdr:rowOff>160020</xdr:rowOff>
              </to>
            </anchor>
          </objectPr>
        </oleObject>
      </mc:Choice>
      <mc:Fallback>
        <oleObject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Not Sabinan</vt:lpstr>
      <vt:lpstr>Sabinan</vt:lpstr>
      <vt:lpstr>Sabinan!A</vt:lpstr>
      <vt:lpstr>A</vt:lpstr>
      <vt:lpstr>Sabinan!d</vt:lpstr>
      <vt:lpstr>d</vt:lpstr>
      <vt:lpstr>Sabinan!H</vt:lpstr>
      <vt:lpstr>H</vt:lpstr>
      <vt:lpstr>Sabinan!Lw</vt:lpstr>
      <vt:lpstr>Lw</vt:lpstr>
      <vt:lpstr>Sabinan!T</vt:lpstr>
      <vt:lpstr>T</vt:lpstr>
      <vt:lpstr>Sabinan!V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2021-10-19T07:00:44Z</dcterms:created>
  <dcterms:modified xsi:type="dcterms:W3CDTF">2021-10-19T07:30:06Z</dcterms:modified>
</cp:coreProperties>
</file>