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2\WAV-2022\"/>
    </mc:Choice>
  </mc:AlternateContent>
  <xr:revisionPtr revIDLastSave="0" documentId="13_ncr:1_{7438AC6E-432A-4427-BAD3-7DD2114B0009}" xr6:coauthVersionLast="47" xr6:coauthVersionMax="47" xr10:uidLastSave="{00000000-0000-0000-0000-000000000000}"/>
  <bookViews>
    <workbookView xWindow="983" yWindow="-98" windowWidth="22155" windowHeight="14595" xr2:uid="{45949C8C-663F-4C65-83E9-EC0624A44336}"/>
  </bookViews>
  <sheets>
    <sheet name="R'w" sheetId="1" r:id="rId1"/>
  </sheets>
  <definedNames>
    <definedName name="Offset">'R''w'!$N$2</definedName>
    <definedName name="S">'R''w'!$B$17</definedName>
    <definedName name="V">'R''w'!$B$18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O17" i="1" s="1"/>
  <c r="P17" i="1" s="1"/>
  <c r="N16" i="1"/>
  <c r="O16" i="1" s="1"/>
  <c r="P16" i="1" s="1"/>
  <c r="N15" i="1"/>
  <c r="O15" i="1" s="1"/>
  <c r="P15" i="1" s="1"/>
  <c r="N14" i="1"/>
  <c r="O14" i="1" s="1"/>
  <c r="P14" i="1" s="1"/>
  <c r="N13" i="1"/>
  <c r="O13" i="1" s="1"/>
  <c r="P13" i="1" s="1"/>
  <c r="N12" i="1"/>
  <c r="O12" i="1" s="1"/>
  <c r="P12" i="1" s="1"/>
  <c r="N11" i="1"/>
  <c r="O11" i="1" s="1"/>
  <c r="P11" i="1" s="1"/>
  <c r="N10" i="1"/>
  <c r="O10" i="1" s="1"/>
  <c r="P10" i="1" s="1"/>
  <c r="N9" i="1"/>
  <c r="O9" i="1" s="1"/>
  <c r="P9" i="1" s="1"/>
  <c r="N8" i="1"/>
  <c r="O8" i="1" s="1"/>
  <c r="P8" i="1" s="1"/>
  <c r="N7" i="1"/>
  <c r="O7" i="1" s="1"/>
  <c r="P7" i="1" s="1"/>
  <c r="N6" i="1"/>
  <c r="O6" i="1" s="1"/>
  <c r="P6" i="1" s="1"/>
  <c r="N5" i="1"/>
  <c r="O5" i="1" s="1"/>
  <c r="P5" i="1" s="1"/>
  <c r="N4" i="1"/>
  <c r="O4" i="1" s="1"/>
  <c r="P4" i="1" s="1"/>
  <c r="O19" i="1"/>
  <c r="P19" i="1" s="1"/>
  <c r="O18" i="1"/>
  <c r="P18" i="1" s="1"/>
  <c r="L12" i="1"/>
  <c r="K12" i="1"/>
  <c r="L6" i="1"/>
  <c r="L7" i="1"/>
  <c r="L10" i="1"/>
  <c r="L13" i="1"/>
  <c r="L14" i="1"/>
  <c r="L16" i="1"/>
  <c r="L17" i="1"/>
  <c r="L4" i="1"/>
  <c r="K5" i="1"/>
  <c r="L5" i="1" s="1"/>
  <c r="K6" i="1"/>
  <c r="K7" i="1"/>
  <c r="K8" i="1"/>
  <c r="L8" i="1" s="1"/>
  <c r="K9" i="1"/>
  <c r="L9" i="1" s="1"/>
  <c r="K10" i="1"/>
  <c r="K11" i="1"/>
  <c r="L11" i="1" s="1"/>
  <c r="K13" i="1"/>
  <c r="K14" i="1"/>
  <c r="K15" i="1"/>
  <c r="L15" i="1" s="1"/>
  <c r="K16" i="1"/>
  <c r="K17" i="1"/>
  <c r="K18" i="1"/>
  <c r="L18" i="1" s="1"/>
  <c r="K19" i="1"/>
  <c r="L19" i="1" s="1"/>
  <c r="K4" i="1"/>
  <c r="G19" i="1"/>
  <c r="G16" i="1"/>
  <c r="G17" i="1"/>
  <c r="G18" i="1"/>
  <c r="G15" i="1"/>
  <c r="P2" i="1" l="1"/>
  <c r="E15" i="1"/>
</calcChain>
</file>

<file path=xl/sharedStrings.xml><?xml version="1.0" encoding="utf-8"?>
<sst xmlns="http://schemas.openxmlformats.org/spreadsheetml/2006/main" count="19" uniqueCount="19">
  <si>
    <t>Sound insulation of an internal partition</t>
  </si>
  <si>
    <t>f (Hz)</t>
  </si>
  <si>
    <t>L1 (dB)</t>
  </si>
  <si>
    <t>L2 (dB)</t>
  </si>
  <si>
    <t>T20 (s)</t>
  </si>
  <si>
    <t>R' = L1-L2+10*log10(S/A)</t>
  </si>
  <si>
    <t>S =</t>
  </si>
  <si>
    <t>m2</t>
  </si>
  <si>
    <t>V2 =</t>
  </si>
  <si>
    <t>m3</t>
  </si>
  <si>
    <t>A (m2)</t>
  </si>
  <si>
    <t>R' (dB)</t>
  </si>
  <si>
    <t>Ref. Curve</t>
  </si>
  <si>
    <t>Offset</t>
  </si>
  <si>
    <t>Offset =</t>
  </si>
  <si>
    <t>Unf. Dev.</t>
  </si>
  <si>
    <t>&lt; 32</t>
  </si>
  <si>
    <t>Rw' =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</si>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</sst>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Sound Reduction Index R'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'R''w'!$G$4:$G$19</c:f>
              <c:numCache>
                <c:formatCode>General</c:formatCode>
                <c:ptCount val="16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</c:numCache>
            </c:numRef>
          </c:cat>
          <c:val>
            <c:numRef>
              <c:f>'R''w'!$L$4:$L$19</c:f>
              <c:numCache>
                <c:formatCode>General</c:formatCode>
                <c:ptCount val="16"/>
                <c:pt idx="0">
                  <c:v>32.518119729937993</c:v>
                </c:pt>
                <c:pt idx="1">
                  <c:v>37.518119729937993</c:v>
                </c:pt>
                <c:pt idx="2">
                  <c:v>42.518119729937993</c:v>
                </c:pt>
                <c:pt idx="3">
                  <c:v>43.309932190414244</c:v>
                </c:pt>
                <c:pt idx="4">
                  <c:v>47.932046581520247</c:v>
                </c:pt>
                <c:pt idx="5">
                  <c:v>45.060544824331245</c:v>
                </c:pt>
                <c:pt idx="6">
                  <c:v>44.549019599857431</c:v>
                </c:pt>
                <c:pt idx="7">
                  <c:v>48.549019599857431</c:v>
                </c:pt>
                <c:pt idx="8">
                  <c:v>49.549019599857431</c:v>
                </c:pt>
                <c:pt idx="9">
                  <c:v>48.969100130080562</c:v>
                </c:pt>
                <c:pt idx="10">
                  <c:v>49.299632233774432</c:v>
                </c:pt>
                <c:pt idx="11">
                  <c:v>47.299632233774432</c:v>
                </c:pt>
                <c:pt idx="12">
                  <c:v>42.507819773298181</c:v>
                </c:pt>
                <c:pt idx="13">
                  <c:v>42.289332277134619</c:v>
                </c:pt>
                <c:pt idx="14">
                  <c:v>42.289332277134619</c:v>
                </c:pt>
                <c:pt idx="15">
                  <c:v>44.528419686577806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5-4CB9-92B0-F108840673C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circle"/>
              <c:size val="8"/>
              <c:spPr>
                <a:solidFill>
                  <a:srgbClr val="FFFF00"/>
                </a:solidFill>
                <a:ln w="1905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7F7-4191-BDF8-CC4F1FA80C4A}"/>
              </c:ext>
            </c:extLst>
          </c:dPt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7-4191-BDF8-CC4F1FA80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'R''w'!$N$4:$N$19</c:f>
              <c:numCache>
                <c:formatCode>General</c:formatCode>
                <c:ptCount val="16"/>
                <c:pt idx="0">
                  <c:v>27</c:v>
                </c:pt>
                <c:pt idx="1">
                  <c:v>30</c:v>
                </c:pt>
                <c:pt idx="2">
                  <c:v>33</c:v>
                </c:pt>
                <c:pt idx="3">
                  <c:v>36</c:v>
                </c:pt>
                <c:pt idx="4">
                  <c:v>39</c:v>
                </c:pt>
                <c:pt idx="5">
                  <c:v>42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ISO 717 curve</c:v>
                </c15:tx>
              </c15:filteredSeriesTitle>
            </c:ext>
            <c:ext xmlns:c16="http://schemas.microsoft.com/office/drawing/2014/chart" uri="{C3380CC4-5D6E-409C-BE32-E72D297353CC}">
              <c16:uniqueId val="{00000001-7675-4CB9-92B0-F1088406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923535"/>
        <c:axId val="230921039"/>
      </c:lineChart>
      <c:catAx>
        <c:axId val="23092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921039"/>
        <c:crosses val="autoZero"/>
        <c:auto val="1"/>
        <c:lblAlgn val="ctr"/>
        <c:lblOffset val="100"/>
        <c:noMultiLvlLbl val="0"/>
      </c:catAx>
      <c:valAx>
        <c:axId val="230921039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92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95250</xdr:rowOff>
    </xdr:from>
    <xdr:to>
      <xdr:col>4</xdr:col>
      <xdr:colOff>350837</xdr:colOff>
      <xdr:row>12</xdr:row>
      <xdr:rowOff>58738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12264B-CCD7-BE51-3F58-4F4F7DBD2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76225"/>
          <a:ext cx="2693987" cy="1954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33338</xdr:colOff>
      <xdr:row>20</xdr:row>
      <xdr:rowOff>80963</xdr:rowOff>
    </xdr:from>
    <xdr:to>
      <xdr:col>13</xdr:col>
      <xdr:colOff>338138</xdr:colOff>
      <xdr:row>35</xdr:row>
      <xdr:rowOff>109538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B9A450-4BF4-9F41-AC49-D2D3907F2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E22F-9272-4F88-9913-4EDE0EC522E3}">
  <dimension ref="A1:Q19"/>
  <sheetViews>
    <sheetView tabSelected="1" zoomScale="160" zoomScaleNormal="160" workbookViewId="0">
      <selection activeCell="B21" sqref="B21"/>
    </sheetView>
  </sheetViews>
  <sheetFormatPr defaultRowHeight="14.25" x14ac:dyDescent="0.45"/>
  <sheetData>
    <row r="1" spans="1:17" x14ac:dyDescent="0.45">
      <c r="A1" s="1" t="s">
        <v>0</v>
      </c>
    </row>
    <row r="2" spans="1:17" x14ac:dyDescent="0.45">
      <c r="M2" t="s">
        <v>14</v>
      </c>
      <c r="N2">
        <v>46</v>
      </c>
      <c r="P2">
        <f>SUM(P4:P19)</f>
        <v>31.536444152222913</v>
      </c>
      <c r="Q2" t="s">
        <v>16</v>
      </c>
    </row>
    <row r="3" spans="1:17" x14ac:dyDescent="0.45">
      <c r="G3" t="s">
        <v>1</v>
      </c>
      <c r="H3" t="s">
        <v>2</v>
      </c>
      <c r="I3" t="s">
        <v>3</v>
      </c>
      <c r="J3" t="s">
        <v>4</v>
      </c>
      <c r="K3" t="s">
        <v>10</v>
      </c>
      <c r="L3" t="s">
        <v>11</v>
      </c>
      <c r="M3" t="s">
        <v>12</v>
      </c>
      <c r="N3" t="s">
        <v>13</v>
      </c>
      <c r="O3" t="s">
        <v>15</v>
      </c>
    </row>
    <row r="4" spans="1:17" x14ac:dyDescent="0.45">
      <c r="G4">
        <v>100</v>
      </c>
      <c r="H4">
        <v>65</v>
      </c>
      <c r="I4">
        <v>35</v>
      </c>
      <c r="J4">
        <v>1</v>
      </c>
      <c r="K4">
        <f t="shared" ref="K4:K19" si="0">0.16*V/J4</f>
        <v>5.6000000000000005</v>
      </c>
      <c r="L4">
        <f t="shared" ref="L4:L19" si="1">H4-I4+10*LOG10(S/K4)</f>
        <v>32.518119729937993</v>
      </c>
      <c r="M4">
        <v>33</v>
      </c>
      <c r="N4">
        <f>M4+Offset-52</f>
        <v>27</v>
      </c>
      <c r="O4">
        <f>N4-L4</f>
        <v>-5.5181197299379932</v>
      </c>
      <c r="P4">
        <f>IF(O4&gt;0,O4,0)</f>
        <v>0</v>
      </c>
    </row>
    <row r="5" spans="1:17" x14ac:dyDescent="0.45">
      <c r="G5">
        <v>125</v>
      </c>
      <c r="H5">
        <v>67</v>
      </c>
      <c r="I5">
        <v>32</v>
      </c>
      <c r="J5">
        <v>1</v>
      </c>
      <c r="K5">
        <f t="shared" si="0"/>
        <v>5.6000000000000005</v>
      </c>
      <c r="L5">
        <f t="shared" si="1"/>
        <v>37.518119729937993</v>
      </c>
      <c r="M5">
        <v>36</v>
      </c>
      <c r="N5">
        <f>M5+Offset-52</f>
        <v>30</v>
      </c>
      <c r="O5">
        <f t="shared" ref="O5:O19" si="2">N5-L5</f>
        <v>-7.5181197299379932</v>
      </c>
      <c r="P5">
        <f t="shared" ref="P5:P19" si="3">IF(O5&gt;0,O5,0)</f>
        <v>0</v>
      </c>
    </row>
    <row r="6" spans="1:17" x14ac:dyDescent="0.45">
      <c r="G6">
        <v>160</v>
      </c>
      <c r="H6">
        <v>70</v>
      </c>
      <c r="I6">
        <v>30</v>
      </c>
      <c r="J6">
        <v>1</v>
      </c>
      <c r="K6">
        <f t="shared" si="0"/>
        <v>5.6000000000000005</v>
      </c>
      <c r="L6">
        <f t="shared" si="1"/>
        <v>42.518119729937993</v>
      </c>
      <c r="M6">
        <v>39</v>
      </c>
      <c r="N6">
        <f>M6+Offset-52</f>
        <v>33</v>
      </c>
      <c r="O6">
        <f t="shared" si="2"/>
        <v>-9.5181197299379932</v>
      </c>
      <c r="P6">
        <f t="shared" si="3"/>
        <v>0</v>
      </c>
    </row>
    <row r="7" spans="1:17" x14ac:dyDescent="0.45">
      <c r="G7">
        <v>200</v>
      </c>
      <c r="H7">
        <v>69</v>
      </c>
      <c r="I7">
        <v>29</v>
      </c>
      <c r="J7">
        <v>1.2</v>
      </c>
      <c r="K7">
        <f t="shared" si="0"/>
        <v>4.666666666666667</v>
      </c>
      <c r="L7">
        <f t="shared" si="1"/>
        <v>43.309932190414244</v>
      </c>
      <c r="M7">
        <v>42</v>
      </c>
      <c r="N7">
        <f>M7+Offset-52</f>
        <v>36</v>
      </c>
      <c r="O7">
        <f t="shared" si="2"/>
        <v>-7.3099321904142442</v>
      </c>
      <c r="P7">
        <f t="shared" si="3"/>
        <v>0</v>
      </c>
    </row>
    <row r="8" spans="1:17" x14ac:dyDescent="0.45">
      <c r="G8">
        <v>250</v>
      </c>
      <c r="H8">
        <v>72</v>
      </c>
      <c r="I8">
        <v>27</v>
      </c>
      <c r="J8">
        <v>1.1000000000000001</v>
      </c>
      <c r="K8">
        <f t="shared" si="0"/>
        <v>5.0909090909090908</v>
      </c>
      <c r="L8">
        <f t="shared" si="1"/>
        <v>47.932046581520247</v>
      </c>
      <c r="M8">
        <v>45</v>
      </c>
      <c r="N8">
        <f>M8+Offset-52</f>
        <v>39</v>
      </c>
      <c r="O8">
        <f t="shared" si="2"/>
        <v>-8.9320465815202468</v>
      </c>
      <c r="P8">
        <f t="shared" si="3"/>
        <v>0</v>
      </c>
    </row>
    <row r="9" spans="1:17" x14ac:dyDescent="0.45">
      <c r="G9">
        <v>315</v>
      </c>
      <c r="H9">
        <v>73</v>
      </c>
      <c r="I9">
        <v>30</v>
      </c>
      <c r="J9">
        <v>0.9</v>
      </c>
      <c r="K9">
        <f t="shared" si="0"/>
        <v>6.2222222222222223</v>
      </c>
      <c r="L9">
        <f t="shared" si="1"/>
        <v>45.060544824331245</v>
      </c>
      <c r="M9">
        <v>48</v>
      </c>
      <c r="N9">
        <f>M9+Offset-52</f>
        <v>42</v>
      </c>
      <c r="O9">
        <f t="shared" si="2"/>
        <v>-3.0605448243312452</v>
      </c>
      <c r="P9">
        <f t="shared" si="3"/>
        <v>0</v>
      </c>
    </row>
    <row r="10" spans="1:17" x14ac:dyDescent="0.45">
      <c r="G10">
        <v>400</v>
      </c>
      <c r="H10">
        <v>68</v>
      </c>
      <c r="I10">
        <v>25</v>
      </c>
      <c r="J10">
        <v>0.8</v>
      </c>
      <c r="K10">
        <f t="shared" si="0"/>
        <v>7</v>
      </c>
      <c r="L10">
        <f t="shared" si="1"/>
        <v>44.549019599857431</v>
      </c>
      <c r="M10">
        <v>51</v>
      </c>
      <c r="N10">
        <f>M10+Offset-52</f>
        <v>45</v>
      </c>
      <c r="O10">
        <f t="shared" si="2"/>
        <v>0.45098040014256924</v>
      </c>
      <c r="P10">
        <f t="shared" si="3"/>
        <v>0.45098040014256924</v>
      </c>
    </row>
    <row r="11" spans="1:17" x14ac:dyDescent="0.45">
      <c r="G11">
        <v>500</v>
      </c>
      <c r="H11">
        <v>70</v>
      </c>
      <c r="I11">
        <v>23</v>
      </c>
      <c r="J11">
        <v>0.8</v>
      </c>
      <c r="K11">
        <f t="shared" si="0"/>
        <v>7</v>
      </c>
      <c r="L11">
        <f t="shared" si="1"/>
        <v>48.549019599857431</v>
      </c>
      <c r="M11">
        <v>52</v>
      </c>
      <c r="N11" s="2">
        <f>M11+Offset-52</f>
        <v>46</v>
      </c>
      <c r="O11">
        <f t="shared" si="2"/>
        <v>-2.5490195998574308</v>
      </c>
      <c r="P11">
        <f t="shared" si="3"/>
        <v>0</v>
      </c>
    </row>
    <row r="12" spans="1:17" x14ac:dyDescent="0.45">
      <c r="G12">
        <v>630</v>
      </c>
      <c r="H12">
        <v>72</v>
      </c>
      <c r="I12">
        <v>24</v>
      </c>
      <c r="J12">
        <v>0.8</v>
      </c>
      <c r="K12">
        <f t="shared" si="0"/>
        <v>7</v>
      </c>
      <c r="L12">
        <f t="shared" si="1"/>
        <v>49.549019599857431</v>
      </c>
      <c r="M12">
        <v>53</v>
      </c>
      <c r="N12">
        <f>M12+Offset-52</f>
        <v>47</v>
      </c>
      <c r="O12">
        <f t="shared" si="2"/>
        <v>-2.5490195998574308</v>
      </c>
      <c r="P12">
        <f t="shared" si="3"/>
        <v>0</v>
      </c>
    </row>
    <row r="13" spans="1:17" x14ac:dyDescent="0.45">
      <c r="G13">
        <v>800</v>
      </c>
      <c r="H13">
        <v>74</v>
      </c>
      <c r="I13">
        <v>26</v>
      </c>
      <c r="J13">
        <v>0.7</v>
      </c>
      <c r="K13">
        <f t="shared" si="0"/>
        <v>8.0000000000000018</v>
      </c>
      <c r="L13">
        <f t="shared" si="1"/>
        <v>48.969100130080562</v>
      </c>
      <c r="M13">
        <v>54</v>
      </c>
      <c r="N13">
        <f>M13+Offset-52</f>
        <v>48</v>
      </c>
      <c r="O13">
        <f t="shared" si="2"/>
        <v>-0.96910013008056239</v>
      </c>
      <c r="P13">
        <f t="shared" si="3"/>
        <v>0</v>
      </c>
    </row>
    <row r="14" spans="1:17" x14ac:dyDescent="0.45">
      <c r="G14">
        <v>1000</v>
      </c>
      <c r="H14">
        <v>73</v>
      </c>
      <c r="I14">
        <v>24</v>
      </c>
      <c r="J14">
        <v>0.6</v>
      </c>
      <c r="K14">
        <f t="shared" si="0"/>
        <v>9.3333333333333339</v>
      </c>
      <c r="L14">
        <f t="shared" si="1"/>
        <v>49.299632233774432</v>
      </c>
      <c r="M14">
        <v>55</v>
      </c>
      <c r="N14">
        <f>M14+Offset-52</f>
        <v>49</v>
      </c>
      <c r="O14">
        <f t="shared" si="2"/>
        <v>-0.29963223377443171</v>
      </c>
      <c r="P14">
        <f t="shared" si="3"/>
        <v>0</v>
      </c>
    </row>
    <row r="15" spans="1:17" x14ac:dyDescent="0.45">
      <c r="A15" s="1" t="s">
        <v>5</v>
      </c>
      <c r="D15" t="s">
        <v>17</v>
      </c>
      <c r="E15">
        <f>N11</f>
        <v>46</v>
      </c>
      <c r="F15" t="s">
        <v>18</v>
      </c>
      <c r="G15">
        <f>G5*10</f>
        <v>1250</v>
      </c>
      <c r="H15">
        <v>75</v>
      </c>
      <c r="I15">
        <v>28</v>
      </c>
      <c r="J15">
        <v>0.6</v>
      </c>
      <c r="K15">
        <f t="shared" si="0"/>
        <v>9.3333333333333339</v>
      </c>
      <c r="L15">
        <f t="shared" si="1"/>
        <v>47.299632233774432</v>
      </c>
      <c r="M15">
        <v>56</v>
      </c>
      <c r="N15">
        <f>M15+Offset-52</f>
        <v>50</v>
      </c>
      <c r="O15">
        <f t="shared" si="2"/>
        <v>2.7003677662255683</v>
      </c>
      <c r="P15">
        <f t="shared" si="3"/>
        <v>2.7003677662255683</v>
      </c>
    </row>
    <row r="16" spans="1:17" x14ac:dyDescent="0.45">
      <c r="G16">
        <f>G6*10</f>
        <v>1600</v>
      </c>
      <c r="H16">
        <v>72</v>
      </c>
      <c r="I16">
        <v>29</v>
      </c>
      <c r="J16">
        <v>0.5</v>
      </c>
      <c r="K16">
        <f t="shared" si="0"/>
        <v>11.200000000000001</v>
      </c>
      <c r="L16">
        <f t="shared" si="1"/>
        <v>42.507819773298181</v>
      </c>
      <c r="M16">
        <v>56</v>
      </c>
      <c r="N16">
        <f>M16+Offset-52</f>
        <v>50</v>
      </c>
      <c r="O16">
        <f t="shared" si="2"/>
        <v>7.4921802267018194</v>
      </c>
      <c r="P16">
        <f t="shared" si="3"/>
        <v>7.4921802267018194</v>
      </c>
    </row>
    <row r="17" spans="1:16" x14ac:dyDescent="0.45">
      <c r="A17" t="s">
        <v>6</v>
      </c>
      <c r="B17">
        <v>10</v>
      </c>
      <c r="C17" t="s">
        <v>7</v>
      </c>
      <c r="G17">
        <f>G7*10</f>
        <v>2000</v>
      </c>
      <c r="H17">
        <v>70</v>
      </c>
      <c r="I17">
        <v>25</v>
      </c>
      <c r="J17">
        <v>0.3</v>
      </c>
      <c r="K17">
        <f t="shared" si="0"/>
        <v>18.666666666666668</v>
      </c>
      <c r="L17">
        <f t="shared" si="1"/>
        <v>42.289332277134619</v>
      </c>
      <c r="M17">
        <v>56</v>
      </c>
      <c r="N17">
        <f>M17+Offset-52</f>
        <v>50</v>
      </c>
      <c r="O17">
        <f t="shared" si="2"/>
        <v>7.7106677228653808</v>
      </c>
      <c r="P17">
        <f t="shared" si="3"/>
        <v>7.7106677228653808</v>
      </c>
    </row>
    <row r="18" spans="1:16" x14ac:dyDescent="0.45">
      <c r="A18" t="s">
        <v>8</v>
      </c>
      <c r="B18">
        <v>35</v>
      </c>
      <c r="C18" t="s">
        <v>9</v>
      </c>
      <c r="G18">
        <f>G8*10</f>
        <v>2500</v>
      </c>
      <c r="H18">
        <v>69</v>
      </c>
      <c r="I18">
        <v>24</v>
      </c>
      <c r="J18">
        <v>0.3</v>
      </c>
      <c r="K18">
        <f t="shared" si="0"/>
        <v>18.666666666666668</v>
      </c>
      <c r="L18">
        <f t="shared" si="1"/>
        <v>42.289332277134619</v>
      </c>
      <c r="M18">
        <v>56</v>
      </c>
      <c r="N18">
        <f>M18+Offset-52</f>
        <v>50</v>
      </c>
      <c r="O18">
        <f t="shared" si="2"/>
        <v>7.7106677228653808</v>
      </c>
      <c r="P18">
        <f t="shared" si="3"/>
        <v>7.7106677228653808</v>
      </c>
    </row>
    <row r="19" spans="1:16" x14ac:dyDescent="0.45">
      <c r="G19">
        <f>G9*10</f>
        <v>3150</v>
      </c>
      <c r="H19">
        <v>71</v>
      </c>
      <c r="I19">
        <v>22</v>
      </c>
      <c r="J19">
        <v>0.2</v>
      </c>
      <c r="K19">
        <f t="shared" si="0"/>
        <v>28</v>
      </c>
      <c r="L19">
        <f t="shared" si="1"/>
        <v>44.528419686577806</v>
      </c>
      <c r="M19">
        <v>56</v>
      </c>
      <c r="N19">
        <f>M19+Offset-52</f>
        <v>50</v>
      </c>
      <c r="O19">
        <f t="shared" si="2"/>
        <v>5.4715803134221943</v>
      </c>
      <c r="P19">
        <f t="shared" si="3"/>
        <v>5.4715803134221943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R'w</vt:lpstr>
      <vt:lpstr>Offset</vt:lpstr>
      <vt:lpstr>S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2022-11-15T09:18:17Z</dcterms:created>
  <dcterms:modified xsi:type="dcterms:W3CDTF">2022-11-15T11:39:31Z</dcterms:modified>
</cp:coreProperties>
</file>