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"/>
    </mc:Choice>
  </mc:AlternateContent>
  <xr:revisionPtr revIDLastSave="0" documentId="8_{497CFD5E-A9BF-4B44-9D8B-5728E5C70056}" xr6:coauthVersionLast="47" xr6:coauthVersionMax="47" xr10:uidLastSave="{00000000-0000-0000-0000-000000000000}"/>
  <bookViews>
    <workbookView xWindow="972" yWindow="-108" windowWidth="22176" windowHeight="13176" xr2:uid="{FBC03B1F-0DCA-4290-8F42-344FBFE07F0E}"/>
  </bookViews>
  <sheets>
    <sheet name="Sheet1" sheetId="1" r:id="rId1"/>
  </sheets>
  <definedNames>
    <definedName name="Lw">Sheet1!$B$11</definedName>
    <definedName name="Q">Sheet1!$B$12</definedName>
    <definedName name="rr">Sheet1!$E$12</definedName>
    <definedName name="V">Sheet1!$E$11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8" i="1"/>
  <c r="B27" i="1"/>
  <c r="B26" i="1"/>
  <c r="B19" i="1"/>
  <c r="D20" i="1" s="1"/>
  <c r="G21" i="1" s="1"/>
  <c r="D8" i="1"/>
  <c r="D7" i="1"/>
  <c r="C4" i="1"/>
</calcChain>
</file>

<file path=xl/sharedStrings.xml><?xml version="1.0" encoding="utf-8"?>
<sst xmlns="http://schemas.openxmlformats.org/spreadsheetml/2006/main" count="38" uniqueCount="25">
  <si>
    <t>SEL = Lep +10*log10(8*3600)</t>
  </si>
  <si>
    <t>SEL = Lep +</t>
  </si>
  <si>
    <t>dB</t>
  </si>
  <si>
    <t>Leq =</t>
  </si>
  <si>
    <t>dB(A)</t>
  </si>
  <si>
    <t>Lep = Leq +10*log10(10/8) =</t>
  </si>
  <si>
    <t>SEL = Leq + 10*log10(T) =</t>
  </si>
  <si>
    <t>Examples with SEL</t>
  </si>
  <si>
    <t>Car passby</t>
  </si>
  <si>
    <t>Lw =</t>
  </si>
  <si>
    <t>Q =</t>
  </si>
  <si>
    <t>veic/h</t>
  </si>
  <si>
    <t>V =</t>
  </si>
  <si>
    <t>km/h</t>
  </si>
  <si>
    <t>r =</t>
  </si>
  <si>
    <t>m</t>
  </si>
  <si>
    <t>SEL = Leq +10*log10(T) =</t>
  </si>
  <si>
    <t>SEL,1vehicle,7.5m= SEL - 10*log10(Q)+10*log10(r/7.5) =</t>
  </si>
  <si>
    <t>Reverse problem</t>
  </si>
  <si>
    <t>motorbikes/h</t>
  </si>
  <si>
    <t xml:space="preserve">m </t>
  </si>
  <si>
    <t xml:space="preserve">SEL.7-5m = </t>
  </si>
  <si>
    <t>SEL,50m =</t>
  </si>
  <si>
    <t>Leq = SEL,50m+10*log10(Q/3600) =</t>
  </si>
  <si>
    <t>Leq,100km/h = Leq,50km/h-10*log10(100/50)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</si>
</sst>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43543</xdr:colOff>
          <xdr:row>13</xdr:row>
          <xdr:rowOff>92529</xdr:rowOff>
        </xdr:from>
        <xdr:to>
          <xdr:col>7</xdr:col>
          <xdr:colOff>327238</xdr:colOff>
          <xdr:row>16</xdr:row>
          <xdr:rowOff>146958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FFB0DC7-C268-D8BF-D5FB-DBC8E07D2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63FD-0627-4B61-AD44-5E3059C6A426}">
  <dimension ref="A1:H29"/>
  <sheetViews>
    <sheetView tabSelected="1" zoomScale="140" zoomScaleNormal="140" workbookViewId="0"/>
  </sheetViews>
  <sheetFormatPr defaultRowHeight="14.4" x14ac:dyDescent="0.3"/>
  <sheetData>
    <row r="1" spans="1:6" x14ac:dyDescent="0.3">
      <c r="A1" s="3" t="s">
        <v>7</v>
      </c>
    </row>
    <row r="3" spans="1:6" x14ac:dyDescent="0.3">
      <c r="A3" t="s">
        <v>0</v>
      </c>
    </row>
    <row r="4" spans="1:6" x14ac:dyDescent="0.3">
      <c r="A4" t="s">
        <v>1</v>
      </c>
      <c r="C4" s="1">
        <f>10*LOG10(8*3600)</f>
        <v>44.593924877592308</v>
      </c>
      <c r="D4" t="s">
        <v>2</v>
      </c>
    </row>
    <row r="6" spans="1:6" x14ac:dyDescent="0.3">
      <c r="A6" t="s">
        <v>3</v>
      </c>
      <c r="B6">
        <v>80.400000000000006</v>
      </c>
      <c r="C6" t="s">
        <v>4</v>
      </c>
    </row>
    <row r="7" spans="1:6" x14ac:dyDescent="0.3">
      <c r="A7" t="s">
        <v>5</v>
      </c>
      <c r="D7" s="2">
        <f>B6+10*LOG10(10/8)</f>
        <v>81.369100130080568</v>
      </c>
      <c r="E7" t="s">
        <v>4</v>
      </c>
    </row>
    <row r="8" spans="1:6" x14ac:dyDescent="0.3">
      <c r="A8" t="s">
        <v>6</v>
      </c>
      <c r="D8">
        <f>B6+10*LOG10(10*3600)</f>
        <v>125.96302500767288</v>
      </c>
      <c r="E8" t="s">
        <v>4</v>
      </c>
    </row>
    <row r="10" spans="1:6" x14ac:dyDescent="0.3">
      <c r="A10" t="s">
        <v>8</v>
      </c>
    </row>
    <row r="11" spans="1:6" x14ac:dyDescent="0.3">
      <c r="A11" t="s">
        <v>9</v>
      </c>
      <c r="B11">
        <v>90</v>
      </c>
      <c r="C11" t="s">
        <v>4</v>
      </c>
      <c r="D11" t="s">
        <v>12</v>
      </c>
      <c r="E11">
        <v>50</v>
      </c>
      <c r="F11" t="s">
        <v>13</v>
      </c>
    </row>
    <row r="12" spans="1:6" x14ac:dyDescent="0.3">
      <c r="A12" t="s">
        <v>10</v>
      </c>
      <c r="B12">
        <v>500</v>
      </c>
      <c r="C12" t="s">
        <v>11</v>
      </c>
      <c r="D12" t="s">
        <v>14</v>
      </c>
      <c r="E12">
        <v>50</v>
      </c>
      <c r="F12" t="s">
        <v>15</v>
      </c>
    </row>
    <row r="19" spans="1:8" x14ac:dyDescent="0.3">
      <c r="A19" t="s">
        <v>3</v>
      </c>
      <c r="B19">
        <f>Lw+10*LOG10(Q/(V*1000))-10*LOG10(rr)-6</f>
        <v>47.010299956639813</v>
      </c>
      <c r="C19" t="s">
        <v>4</v>
      </c>
    </row>
    <row r="20" spans="1:8" x14ac:dyDescent="0.3">
      <c r="A20" t="s">
        <v>16</v>
      </c>
      <c r="D20">
        <f>B19+10*LOG10(3600)</f>
        <v>82.57332496431269</v>
      </c>
      <c r="E20" t="s">
        <v>4</v>
      </c>
    </row>
    <row r="21" spans="1:8" x14ac:dyDescent="0.3">
      <c r="A21" t="s">
        <v>17</v>
      </c>
      <c r="G21">
        <f>D20-10*LOG10(Q)+10*LOG10(rr/7.5)</f>
        <v>63.822712330395689</v>
      </c>
      <c r="H21" t="s">
        <v>4</v>
      </c>
    </row>
    <row r="23" spans="1:8" x14ac:dyDescent="0.3">
      <c r="A23" t="s">
        <v>18</v>
      </c>
    </row>
    <row r="24" spans="1:8" x14ac:dyDescent="0.3">
      <c r="A24" t="s">
        <v>21</v>
      </c>
      <c r="B24">
        <v>77</v>
      </c>
      <c r="C24" t="s">
        <v>4</v>
      </c>
    </row>
    <row r="25" spans="1:8" x14ac:dyDescent="0.3">
      <c r="A25" t="s">
        <v>10</v>
      </c>
      <c r="B25">
        <v>200</v>
      </c>
      <c r="C25" t="s">
        <v>19</v>
      </c>
    </row>
    <row r="26" spans="1:8" x14ac:dyDescent="0.3">
      <c r="A26" t="s">
        <v>14</v>
      </c>
      <c r="B26">
        <f>rr</f>
        <v>50</v>
      </c>
      <c r="C26" t="s">
        <v>20</v>
      </c>
    </row>
    <row r="27" spans="1:8" x14ac:dyDescent="0.3">
      <c r="A27" t="s">
        <v>22</v>
      </c>
      <c r="B27">
        <f>B24+10*LOG10(7.5/rr)</f>
        <v>68.760912590556813</v>
      </c>
      <c r="C27" t="s">
        <v>4</v>
      </c>
    </row>
    <row r="28" spans="1:8" x14ac:dyDescent="0.3">
      <c r="A28" t="s">
        <v>23</v>
      </c>
      <c r="E28">
        <f>B27+10*LOG10(B25/3600)</f>
        <v>56.208187539523749</v>
      </c>
      <c r="F28" t="s">
        <v>4</v>
      </c>
    </row>
    <row r="29" spans="1:8" x14ac:dyDescent="0.3">
      <c r="A29" t="s">
        <v>24</v>
      </c>
      <c r="F29">
        <f>E28-10*LOG10(100/50)</f>
        <v>53.197887582883936</v>
      </c>
      <c r="G29" t="s">
        <v>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>
              <from>
                <xdr:col>0</xdr:col>
                <xdr:colOff>45720</xdr:colOff>
                <xdr:row>13</xdr:row>
                <xdr:rowOff>91440</xdr:rowOff>
              </from>
              <to>
                <xdr:col>7</xdr:col>
                <xdr:colOff>327660</xdr:colOff>
                <xdr:row>16</xdr:row>
                <xdr:rowOff>144780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Lw</vt:lpstr>
      <vt:lpstr>Q</vt:lpstr>
      <vt:lpstr>rr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2023-11-14T08:16:13Z</dcterms:created>
  <dcterms:modified xsi:type="dcterms:W3CDTF">2023-11-14T08:32:57Z</dcterms:modified>
</cp:coreProperties>
</file>