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Farina\Fondi\Sipario\Dorazio-Anechoic\"/>
    </mc:Choice>
  </mc:AlternateContent>
  <xr:revisionPtr revIDLastSave="0" documentId="13_ncr:1_{64074A9E-AED3-48E9-964F-09069D99EFAF}" xr6:coauthVersionLast="47" xr6:coauthVersionMax="47" xr10:uidLastSave="{00000000-0000-0000-0000-000000000000}"/>
  <bookViews>
    <workbookView xWindow="10440" yWindow="-18780" windowWidth="19342" windowHeight="16043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5" i="1" l="1"/>
  <c r="M15" i="1"/>
  <c r="L15" i="1"/>
  <c r="N14" i="1"/>
  <c r="M14" i="1"/>
  <c r="L14" i="1"/>
  <c r="N13" i="1"/>
  <c r="M13" i="1"/>
  <c r="L13" i="1"/>
  <c r="N12" i="1"/>
  <c r="M12" i="1"/>
  <c r="L12" i="1"/>
  <c r="N11" i="1"/>
  <c r="M11" i="1"/>
  <c r="L11" i="1"/>
  <c r="N10" i="1"/>
  <c r="M10" i="1"/>
  <c r="L10" i="1"/>
  <c r="N9" i="1"/>
  <c r="M9" i="1"/>
  <c r="L9" i="1"/>
  <c r="N8" i="1"/>
  <c r="M8" i="1"/>
  <c r="L8" i="1"/>
  <c r="N7" i="1"/>
  <c r="M7" i="1"/>
  <c r="L7" i="1"/>
  <c r="N6" i="1"/>
  <c r="M6" i="1"/>
  <c r="L6" i="1"/>
  <c r="N5" i="1"/>
  <c r="M5" i="1"/>
  <c r="L5" i="1"/>
  <c r="N4" i="1"/>
  <c r="M4" i="1"/>
  <c r="L4" i="1"/>
  <c r="E17" i="1"/>
  <c r="E16" i="1"/>
  <c r="D15" i="1"/>
  <c r="D14" i="1"/>
  <c r="D13" i="1"/>
  <c r="D12" i="1"/>
  <c r="D11" i="1"/>
  <c r="D10" i="1"/>
  <c r="D9" i="1"/>
  <c r="D8" i="1"/>
  <c r="D7" i="1"/>
  <c r="D6" i="1"/>
  <c r="D5" i="1"/>
  <c r="D4" i="1"/>
  <c r="G5" i="1"/>
  <c r="H5" i="1"/>
  <c r="I5" i="1"/>
  <c r="G6" i="1"/>
  <c r="H6" i="1"/>
  <c r="I6" i="1"/>
  <c r="G7" i="1"/>
  <c r="H7" i="1"/>
  <c r="I7" i="1"/>
  <c r="G8" i="1"/>
  <c r="J8" i="1" s="1"/>
  <c r="H8" i="1"/>
  <c r="I8" i="1"/>
  <c r="G9" i="1"/>
  <c r="H9" i="1"/>
  <c r="I9" i="1"/>
  <c r="G10" i="1"/>
  <c r="H10" i="1"/>
  <c r="I10" i="1"/>
  <c r="G11" i="1"/>
  <c r="H11" i="1"/>
  <c r="J11" i="1" s="1"/>
  <c r="I11" i="1"/>
  <c r="G12" i="1"/>
  <c r="H12" i="1"/>
  <c r="J12" i="1" s="1"/>
  <c r="I12" i="1"/>
  <c r="G13" i="1"/>
  <c r="H13" i="1"/>
  <c r="I13" i="1"/>
  <c r="G14" i="1"/>
  <c r="H14" i="1"/>
  <c r="I14" i="1"/>
  <c r="G15" i="1"/>
  <c r="H15" i="1"/>
  <c r="I15" i="1"/>
  <c r="I4" i="1"/>
  <c r="H4" i="1"/>
  <c r="G4" i="1"/>
  <c r="J4" i="1" l="1"/>
  <c r="J6" i="1"/>
  <c r="J14" i="1"/>
  <c r="J9" i="1"/>
  <c r="J15" i="1"/>
  <c r="J10" i="1"/>
  <c r="J13" i="1"/>
  <c r="J7" i="1"/>
  <c r="J5" i="1"/>
</calcChain>
</file>

<file path=xl/sharedStrings.xml><?xml version="1.0" encoding="utf-8"?>
<sst xmlns="http://schemas.openxmlformats.org/spreadsheetml/2006/main" count="31" uniqueCount="17">
  <si>
    <t>No.</t>
  </si>
  <si>
    <t>Type</t>
  </si>
  <si>
    <t>Elevation (degree)</t>
  </si>
  <si>
    <t>Azimuth (degree)</t>
  </si>
  <si>
    <t>r (m)</t>
  </si>
  <si>
    <t>AT 4050</t>
  </si>
  <si>
    <t>Table of polar coordinates of the 12 channels</t>
  </si>
  <si>
    <t>X</t>
  </si>
  <si>
    <t>Y</t>
  </si>
  <si>
    <t>Z</t>
  </si>
  <si>
    <t>Sistema di coordinate ISO 2631</t>
  </si>
  <si>
    <t>Coordinate array microfonico dodecaedrico usato da Dario D'orazio</t>
  </si>
  <si>
    <t>Mappa Equirettangolare</t>
  </si>
  <si>
    <t>Azimuth</t>
  </si>
  <si>
    <t>Mappa piano X-Y</t>
  </si>
  <si>
    <t>Posizione dei 12 microfoni (vista assonometrica)</t>
  </si>
  <si>
    <t>Azimuth corretto il 18/04/2022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</si>
</sst>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Times New Roman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1" fontId="2" fillId="0" borderId="2" xfId="0" applyNumberFormat="1" applyFont="1" applyBorder="1" applyAlignment="1">
      <alignment horizontal="center" vertical="top" shrinkToFit="1"/>
    </xf>
    <xf numFmtId="0" fontId="3" fillId="0" borderId="2" xfId="0" applyFont="1" applyBorder="1" applyAlignment="1">
      <alignment horizontal="center" vertical="top" wrapText="1"/>
    </xf>
    <xf numFmtId="164" fontId="2" fillId="0" borderId="2" xfId="0" applyNumberFormat="1" applyFont="1" applyBorder="1" applyAlignment="1">
      <alignment horizontal="center" vertical="top" shrinkToFit="1"/>
    </xf>
    <xf numFmtId="1" fontId="2" fillId="0" borderId="0" xfId="0" applyNumberFormat="1" applyFont="1" applyAlignment="1">
      <alignment horizontal="center" vertical="top" shrinkToFit="1"/>
    </xf>
    <xf numFmtId="0" fontId="3" fillId="0" borderId="0" xfId="0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top" shrinkToFit="1"/>
    </xf>
    <xf numFmtId="1" fontId="2" fillId="0" borderId="3" xfId="0" applyNumberFormat="1" applyFont="1" applyBorder="1" applyAlignment="1">
      <alignment horizontal="center" vertical="top" shrinkToFit="1"/>
    </xf>
    <xf numFmtId="0" fontId="3" fillId="0" borderId="3" xfId="0" applyFont="1" applyBorder="1" applyAlignment="1">
      <alignment horizontal="center" vertical="top" wrapText="1"/>
    </xf>
    <xf numFmtId="164" fontId="2" fillId="0" borderId="3" xfId="0" applyNumberFormat="1" applyFont="1" applyBorder="1" applyAlignment="1">
      <alignment horizontal="center" vertical="top" shrinkToFit="1"/>
    </xf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0" fillId="0" borderId="4" xfId="0" applyBorder="1"/>
    <xf numFmtId="165" fontId="4" fillId="0" borderId="0" xfId="0" applyNumberFormat="1" applyFont="1" applyAlignment="1">
      <alignment vertical="top" wrapText="1"/>
    </xf>
    <xf numFmtId="165" fontId="5" fillId="0" borderId="0" xfId="0" applyNumberFormat="1" applyFont="1"/>
    <xf numFmtId="165" fontId="4" fillId="0" borderId="4" xfId="0" applyNumberFormat="1" applyFont="1" applyBorder="1" applyAlignment="1">
      <alignment vertical="top" wrapText="1"/>
    </xf>
    <xf numFmtId="165" fontId="5" fillId="0" borderId="4" xfId="0" applyNumberFormat="1" applyFont="1" applyBorder="1"/>
    <xf numFmtId="1" fontId="0" fillId="0" borderId="0" xfId="0" applyNumberForma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right"/>
    </xf>
    <xf numFmtId="0" fontId="3" fillId="0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Plan View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9"/>
            <c:spPr>
              <a:solidFill>
                <a:srgbClr val="FFC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E7337C32-0B3C-4FC6-A19B-297E6A9D1EBB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200B-45B8-9146-39095FB9CBD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63309EEE-4979-4914-9E79-47B9E724979B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200B-45B8-9146-39095FB9CBD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DAA3D750-9006-4EC2-9E77-946CF827A9E5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200B-45B8-9146-39095FB9CBD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9BAF1682-6C72-4904-B63E-681F36009931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200B-45B8-9146-39095FB9CBD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58796720-D67A-409C-BB35-84260F24FE4F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200B-45B8-9146-39095FB9CBD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085F52FA-F05B-4230-B6C6-B4567E5C3A6D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200B-45B8-9146-39095FB9CBD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B1890474-4138-4ED1-BC8D-96CE49F9FB25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200B-45B8-9146-39095FB9CBD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D6EA3D26-5064-4B53-A453-24AB5658BD5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200B-45B8-9146-39095FB9CBD4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D614DE14-5629-4D8B-9B4E-6DA6D6BFF905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200B-45B8-9146-39095FB9CBD4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A92C892E-2CA3-4124-9088-9D5D8D88149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200B-45B8-9146-39095FB9CBD4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99CF10AF-75C1-4846-9A17-DCAD3AAE544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200B-45B8-9146-39095FB9CBD4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45CE11A0-B616-41BC-B08F-6C4761E7CCF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200B-45B8-9146-39095FB9CB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Sheet1!$G$4:$G$15</c:f>
              <c:numCache>
                <c:formatCode>0.000000</c:formatCode>
                <c:ptCount val="12"/>
                <c:pt idx="0">
                  <c:v>-0.33405671184780805</c:v>
                </c:pt>
                <c:pt idx="1">
                  <c:v>0.66811342369561555</c:v>
                </c:pt>
                <c:pt idx="2">
                  <c:v>-0.33405671184780761</c:v>
                </c:pt>
                <c:pt idx="3">
                  <c:v>-0.54025798790077861</c:v>
                </c:pt>
                <c:pt idx="4">
                  <c:v>0.54025798790077895</c:v>
                </c:pt>
                <c:pt idx="5">
                  <c:v>1.0805159758015577</c:v>
                </c:pt>
                <c:pt idx="6">
                  <c:v>0.54025798790077895</c:v>
                </c:pt>
                <c:pt idx="7">
                  <c:v>-0.54025798790077928</c:v>
                </c:pt>
                <c:pt idx="8">
                  <c:v>-1.0805159758015577</c:v>
                </c:pt>
                <c:pt idx="9">
                  <c:v>0.33405671184780783</c:v>
                </c:pt>
                <c:pt idx="10">
                  <c:v>-0.66811342369561555</c:v>
                </c:pt>
                <c:pt idx="11">
                  <c:v>0.33405671184780783</c:v>
                </c:pt>
              </c:numCache>
            </c:numRef>
          </c:xVal>
          <c:yVal>
            <c:numRef>
              <c:f>Sheet1!$H$4:$H$15</c:f>
              <c:numCache>
                <c:formatCode>0.000000</c:formatCode>
                <c:ptCount val="12"/>
                <c:pt idx="0">
                  <c:v>-0.57860319752979905</c:v>
                </c:pt>
                <c:pt idx="1">
                  <c:v>0</c:v>
                </c:pt>
                <c:pt idx="2">
                  <c:v>0.57860319752979916</c:v>
                </c:pt>
                <c:pt idx="3">
                  <c:v>0.9357542842390808</c:v>
                </c:pt>
                <c:pt idx="4">
                  <c:v>0.93575428423908069</c:v>
                </c:pt>
                <c:pt idx="5">
                  <c:v>0</c:v>
                </c:pt>
                <c:pt idx="6">
                  <c:v>-0.93575428423908069</c:v>
                </c:pt>
                <c:pt idx="7">
                  <c:v>-0.93575428423908047</c:v>
                </c:pt>
                <c:pt idx="8">
                  <c:v>1.3237924782573581E-16</c:v>
                </c:pt>
                <c:pt idx="9">
                  <c:v>-0.57860319752979916</c:v>
                </c:pt>
                <c:pt idx="10">
                  <c:v>8.1853812874439145E-17</c:v>
                </c:pt>
                <c:pt idx="11">
                  <c:v>0.57860319752979916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Sheet1!$A$4:$A$15</c15:f>
                <c15:dlblRangeCache>
                  <c:ptCount val="12"/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200B-45B8-9146-39095FB9CB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9662320"/>
        <c:axId val="419661008"/>
      </c:scatterChart>
      <c:valAx>
        <c:axId val="419662320"/>
        <c:scaling>
          <c:orientation val="minMax"/>
          <c:max val="1.1000000000000001"/>
          <c:min val="-1.100000000000000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9661008"/>
        <c:crosses val="autoZero"/>
        <c:crossBetween val="midCat"/>
        <c:majorUnit val="0.1"/>
      </c:valAx>
      <c:valAx>
        <c:axId val="419661008"/>
        <c:scaling>
          <c:orientation val="minMax"/>
          <c:max val="1.1000000000000001"/>
          <c:min val="-1.100000000000000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;[Red]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9662320"/>
        <c:crosses val="autoZero"/>
        <c:crossBetween val="midCat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Array Microfonico Dario D'orazio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9"/>
            <c:spPr>
              <a:solidFill>
                <a:srgbClr val="FFC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2D251176-9240-4B37-8E14-7E7895756A2A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6BDE-4A88-BB81-20FEB9D905A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3CC4F38-2DDC-4543-AEEE-CB73982C9B47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6BDE-4A88-BB81-20FEB9D905A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712C283F-9BD4-4068-A4C2-7EC7B9D4FD5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6BDE-4A88-BB81-20FEB9D905A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18F1A98-4A4B-4FA4-BE72-3099BC5CBDF7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6BDE-4A88-BB81-20FEB9D905A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4B591002-A6E1-49EB-B832-3064509A1E9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6BDE-4A88-BB81-20FEB9D905A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AA85ACFC-3F97-4626-94BD-825C057469C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6BDE-4A88-BB81-20FEB9D905A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EE856B50-8414-4E98-B132-85D7CAD7D797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6BDE-4A88-BB81-20FEB9D905AF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41E04A80-76D6-4896-B9A1-934FEA8795AB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6BDE-4A88-BB81-20FEB9D905AF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DD5E9ACF-5633-4A7D-BB3D-796FBAE645BF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6BDE-4A88-BB81-20FEB9D905AF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8456C417-EEB3-4D41-A0FC-26696764F70F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6BDE-4A88-BB81-20FEB9D905AF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0FAFAB35-A0B2-43BD-933F-13CA6321368D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6BDE-4A88-BB81-20FEB9D905AF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142171E0-66D2-4FF9-B52C-61842C758B90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6BDE-4A88-BB81-20FEB9D905AF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2994FDA2-08E0-4F5C-A308-E0424F8472C9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6BDE-4A88-BB81-20FEB9D905AF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F2D33903-AC04-4D3E-91BD-F8CFCB3BDB8F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6BDE-4A88-BB81-20FEB9D905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Sheet1!$D$4:$D$17</c:f>
              <c:numCache>
                <c:formatCode>0</c:formatCode>
                <c:ptCount val="14"/>
                <c:pt idx="0">
                  <c:v>-120</c:v>
                </c:pt>
                <c:pt idx="1">
                  <c:v>0</c:v>
                </c:pt>
                <c:pt idx="2">
                  <c:v>120</c:v>
                </c:pt>
                <c:pt idx="3">
                  <c:v>120</c:v>
                </c:pt>
                <c:pt idx="4">
                  <c:v>60</c:v>
                </c:pt>
                <c:pt idx="5">
                  <c:v>0</c:v>
                </c:pt>
                <c:pt idx="6">
                  <c:v>-60</c:v>
                </c:pt>
                <c:pt idx="7">
                  <c:v>-120</c:v>
                </c:pt>
                <c:pt idx="8">
                  <c:v>180</c:v>
                </c:pt>
                <c:pt idx="9">
                  <c:v>-60</c:v>
                </c:pt>
                <c:pt idx="10">
                  <c:v>180</c:v>
                </c:pt>
                <c:pt idx="11">
                  <c:v>60</c:v>
                </c:pt>
                <c:pt idx="12">
                  <c:v>-180</c:v>
                </c:pt>
                <c:pt idx="13">
                  <c:v>-180</c:v>
                </c:pt>
              </c:numCache>
            </c:numRef>
          </c:xVal>
          <c:yVal>
            <c:numRef>
              <c:f>Sheet1!$E$4:$E$17</c:f>
              <c:numCache>
                <c:formatCode>0.0</c:formatCode>
                <c:ptCount val="14"/>
                <c:pt idx="0">
                  <c:v>52.6</c:v>
                </c:pt>
                <c:pt idx="1">
                  <c:v>52.6</c:v>
                </c:pt>
                <c:pt idx="2">
                  <c:v>52.6</c:v>
                </c:pt>
                <c:pt idx="3">
                  <c:v>-10.8</c:v>
                </c:pt>
                <c:pt idx="4">
                  <c:v>10.8</c:v>
                </c:pt>
                <c:pt idx="5">
                  <c:v>-10.8</c:v>
                </c:pt>
                <c:pt idx="6">
                  <c:v>10.8</c:v>
                </c:pt>
                <c:pt idx="7">
                  <c:v>-10.8</c:v>
                </c:pt>
                <c:pt idx="8">
                  <c:v>10.8</c:v>
                </c:pt>
                <c:pt idx="9">
                  <c:v>-52.6</c:v>
                </c:pt>
                <c:pt idx="10">
                  <c:v>-52.6</c:v>
                </c:pt>
                <c:pt idx="11">
                  <c:v>-52.6</c:v>
                </c:pt>
                <c:pt idx="12">
                  <c:v>10.8</c:v>
                </c:pt>
                <c:pt idx="13">
                  <c:v>-52.6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Sheet1!$A$4:$A$17</c15:f>
                <c15:dlblRangeCache>
                  <c:ptCount val="14"/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9</c:v>
                  </c:pt>
                  <c:pt idx="13">
                    <c:v>11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6BDE-4A88-BB81-20FEB9D905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881023"/>
        <c:axId val="628881855"/>
      </c:scatterChart>
      <c:valAx>
        <c:axId val="628881023"/>
        <c:scaling>
          <c:orientation val="maxMin"/>
          <c:max val="180"/>
          <c:min val="-18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Azimuth (°)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881855"/>
        <c:crosses val="autoZero"/>
        <c:crossBetween val="midCat"/>
        <c:majorUnit val="30"/>
      </c:valAx>
      <c:valAx>
        <c:axId val="628881855"/>
        <c:scaling>
          <c:orientation val="minMax"/>
          <c:max val="90"/>
          <c:min val="-9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Elevation</a:t>
                </a:r>
                <a:r>
                  <a:rPr lang="en-GB" baseline="0"/>
                  <a:t> (°)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881023"/>
        <c:crosses val="autoZero"/>
        <c:crossBetween val="midCat"/>
        <c:majorUnit val="10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243796</xdr:colOff>
      <xdr:row>19</xdr:row>
      <xdr:rowOff>51023</xdr:rowOff>
    </xdr:from>
    <xdr:to>
      <xdr:col>15</xdr:col>
      <xdr:colOff>198437</xdr:colOff>
      <xdr:row>44</xdr:row>
      <xdr:rowOff>122348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2FAD0B62-B808-43A6-9A18-04C4D25F4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4153" y="3668255"/>
          <a:ext cx="4496026" cy="4607039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0</xdr:col>
      <xdr:colOff>80962</xdr:colOff>
      <xdr:row>47</xdr:row>
      <xdr:rowOff>80961</xdr:rowOff>
    </xdr:from>
    <xdr:to>
      <xdr:col>6</xdr:col>
      <xdr:colOff>719137</xdr:colOff>
      <xdr:row>72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100012</xdr:colOff>
      <xdr:row>19</xdr:row>
      <xdr:rowOff>95250</xdr:rowOff>
    </xdr:from>
    <xdr:to>
      <xdr:col>6</xdr:col>
      <xdr:colOff>481012</xdr:colOff>
      <xdr:row>44</xdr:row>
      <xdr:rowOff>39608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E3F03BA-5CE8-4589-A92D-D662094CD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" y="3705225"/>
          <a:ext cx="4619625" cy="4468733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28573</xdr:colOff>
      <xdr:row>47</xdr:row>
      <xdr:rowOff>78581</xdr:rowOff>
    </xdr:from>
    <xdr:to>
      <xdr:col>20</xdr:col>
      <xdr:colOff>190500</xdr:colOff>
      <xdr:row>73</xdr:row>
      <xdr:rowOff>123825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48F5A7F-5F87-40EE-8812-765EC548D4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233363</xdr:colOff>
      <xdr:row>60</xdr:row>
      <xdr:rowOff>161929</xdr:rowOff>
    </xdr:from>
    <xdr:to>
      <xdr:col>7</xdr:col>
      <xdr:colOff>100013</xdr:colOff>
      <xdr:row>60</xdr:row>
      <xdr:rowOff>176216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91AB5190-588A-4A03-9533-1C88375BB9C2}"/>
            </a:ext>
          </a:extLst>
        </xdr:cNvPr>
        <xdr:cNvCxnSpPr/>
      </xdr:nvCxnSpPr>
      <xdr:spPr>
        <a:xfrm>
          <a:off x="2528888" y="11191879"/>
          <a:ext cx="2676525" cy="14287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233363</xdr:colOff>
      <xdr:row>46</xdr:row>
      <xdr:rowOff>42863</xdr:rowOff>
    </xdr:from>
    <xdr:to>
      <xdr:col>3</xdr:col>
      <xdr:colOff>233364</xdr:colOff>
      <xdr:row>60</xdr:row>
      <xdr:rowOff>176218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61E37F69-E618-4720-986E-CC5975A44FE9}"/>
            </a:ext>
          </a:extLst>
        </xdr:cNvPr>
        <xdr:cNvCxnSpPr/>
      </xdr:nvCxnSpPr>
      <xdr:spPr>
        <a:xfrm flipH="1" flipV="1">
          <a:off x="2528888" y="8539163"/>
          <a:ext cx="1" cy="2667005"/>
        </a:xfrm>
        <a:prstGeom prst="straightConnector1">
          <a:avLst/>
        </a:prstGeom>
        <a:ln w="28575">
          <a:solidFill>
            <a:srgbClr val="00B05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509603</xdr:colOff>
      <xdr:row>26</xdr:row>
      <xdr:rowOff>38104</xdr:rowOff>
    </xdr:from>
    <xdr:to>
      <xdr:col>14</xdr:col>
      <xdr:colOff>613698</xdr:colOff>
      <xdr:row>32</xdr:row>
      <xdr:rowOff>35386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A296B20D-9251-4519-A9E8-B8342CBFE33E}"/>
            </a:ext>
          </a:extLst>
        </xdr:cNvPr>
        <xdr:cNvCxnSpPr>
          <a:endCxn id="14" idx="2"/>
        </xdr:cNvCxnSpPr>
      </xdr:nvCxnSpPr>
      <xdr:spPr>
        <a:xfrm flipV="1">
          <a:off x="8225988" y="4925336"/>
          <a:ext cx="2043112" cy="1085854"/>
        </a:xfrm>
        <a:prstGeom prst="straightConnector1">
          <a:avLst/>
        </a:prstGeom>
        <a:ln w="28575">
          <a:solidFill>
            <a:srgbClr val="00B05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314340</xdr:colOff>
      <xdr:row>24</xdr:row>
      <xdr:rowOff>171454</xdr:rowOff>
    </xdr:from>
    <xdr:to>
      <xdr:col>15</xdr:col>
      <xdr:colOff>266715</xdr:colOff>
      <xdr:row>26</xdr:row>
      <xdr:rowOff>38104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20008944-1983-4282-8E8B-E1B68DF24A96}"/>
            </a:ext>
          </a:extLst>
        </xdr:cNvPr>
        <xdr:cNvSpPr txBox="1"/>
      </xdr:nvSpPr>
      <xdr:spPr>
        <a:xfrm>
          <a:off x="9982215" y="4686304"/>
          <a:ext cx="60007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100" b="1">
              <a:solidFill>
                <a:srgbClr val="00B050"/>
              </a:solidFill>
            </a:rPr>
            <a:t>Y</a:t>
          </a:r>
        </a:p>
      </xdr:txBody>
    </xdr:sp>
    <xdr:clientData/>
  </xdr:twoCellAnchor>
  <xdr:twoCellAnchor>
    <xdr:from>
      <xdr:col>14</xdr:col>
      <xdr:colOff>528643</xdr:colOff>
      <xdr:row>35</xdr:row>
      <xdr:rowOff>109536</xdr:rowOff>
    </xdr:from>
    <xdr:to>
      <xdr:col>15</xdr:col>
      <xdr:colOff>90493</xdr:colOff>
      <xdr:row>37</xdr:row>
      <xdr:rowOff>66676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F0C19898-D8A4-4A49-BD1E-29FDE77A5071}"/>
            </a:ext>
          </a:extLst>
        </xdr:cNvPr>
        <xdr:cNvSpPr txBox="1"/>
      </xdr:nvSpPr>
      <xdr:spPr>
        <a:xfrm>
          <a:off x="10196518" y="6615111"/>
          <a:ext cx="209550" cy="3190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100" b="1">
              <a:solidFill>
                <a:srgbClr val="FF0000"/>
              </a:solidFill>
            </a:rPr>
            <a:t>X</a:t>
          </a:r>
        </a:p>
      </xdr:txBody>
    </xdr:sp>
    <xdr:clientData/>
  </xdr:twoCellAnchor>
  <xdr:twoCellAnchor>
    <xdr:from>
      <xdr:col>11</xdr:col>
      <xdr:colOff>495315</xdr:colOff>
      <xdr:row>32</xdr:row>
      <xdr:rowOff>16336</xdr:rowOff>
    </xdr:from>
    <xdr:to>
      <xdr:col>15</xdr:col>
      <xdr:colOff>109552</xdr:colOff>
      <xdr:row>37</xdr:row>
      <xdr:rowOff>25857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7735D0C4-3C34-4C33-BCAA-A521249F8C1E}"/>
            </a:ext>
          </a:extLst>
        </xdr:cNvPr>
        <xdr:cNvCxnSpPr/>
      </xdr:nvCxnSpPr>
      <xdr:spPr>
        <a:xfrm>
          <a:off x="8211700" y="5992140"/>
          <a:ext cx="2199594" cy="916663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514348</xdr:colOff>
      <xdr:row>23</xdr:row>
      <xdr:rowOff>19050</xdr:rowOff>
    </xdr:from>
    <xdr:to>
      <xdr:col>11</xdr:col>
      <xdr:colOff>519111</xdr:colOff>
      <xdr:row>32</xdr:row>
      <xdr:rowOff>38100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5A9E5EA3-1EF9-41E8-B489-2F1B8AFB5A70}"/>
            </a:ext>
          </a:extLst>
        </xdr:cNvPr>
        <xdr:cNvCxnSpPr/>
      </xdr:nvCxnSpPr>
      <xdr:spPr>
        <a:xfrm flipH="1" flipV="1">
          <a:off x="8239123" y="4352925"/>
          <a:ext cx="4763" cy="1647825"/>
        </a:xfrm>
        <a:prstGeom prst="straightConnector1">
          <a:avLst/>
        </a:prstGeom>
        <a:ln w="28575">
          <a:solidFill>
            <a:srgbClr val="0070C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266706</xdr:colOff>
      <xdr:row>22</xdr:row>
      <xdr:rowOff>142874</xdr:rowOff>
    </xdr:from>
    <xdr:to>
      <xdr:col>11</xdr:col>
      <xdr:colOff>476256</xdr:colOff>
      <xdr:row>24</xdr:row>
      <xdr:rowOff>100014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49BE67D-1E54-4369-8E16-ACDB8F5D9D20}"/>
            </a:ext>
          </a:extLst>
        </xdr:cNvPr>
        <xdr:cNvSpPr txBox="1"/>
      </xdr:nvSpPr>
      <xdr:spPr>
        <a:xfrm>
          <a:off x="7991481" y="4295774"/>
          <a:ext cx="209550" cy="3190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100" b="1">
              <a:solidFill>
                <a:srgbClr val="0070C0"/>
              </a:solidFill>
            </a:rPr>
            <a:t>Z</a:t>
          </a:r>
        </a:p>
      </xdr:txBody>
    </xdr:sp>
    <xdr:clientData/>
  </xdr:twoCellAnchor>
  <xdr:twoCellAnchor>
    <xdr:from>
      <xdr:col>1</xdr:col>
      <xdr:colOff>523875</xdr:colOff>
      <xdr:row>55</xdr:row>
      <xdr:rowOff>19196</xdr:rowOff>
    </xdr:from>
    <xdr:to>
      <xdr:col>4</xdr:col>
      <xdr:colOff>260538</xdr:colOff>
      <xdr:row>66</xdr:row>
      <xdr:rowOff>123824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BA5DE723-F6D9-4EBA-8F67-047AC330E604}"/>
            </a:ext>
          </a:extLst>
        </xdr:cNvPr>
        <xdr:cNvSpPr/>
      </xdr:nvSpPr>
      <xdr:spPr>
        <a:xfrm rot="16200000">
          <a:off x="1139992" y="10175854"/>
          <a:ext cx="2095353" cy="2032188"/>
        </a:xfrm>
        <a:prstGeom prst="triangl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200025</xdr:colOff>
      <xdr:row>55</xdr:row>
      <xdr:rowOff>38247</xdr:rowOff>
    </xdr:from>
    <xdr:to>
      <xdr:col>5</xdr:col>
      <xdr:colOff>289113</xdr:colOff>
      <xdr:row>66</xdr:row>
      <xdr:rowOff>142875</xdr:rowOff>
    </xdr:to>
    <xdr:sp macro="" textlink="">
      <xdr:nvSpPr>
        <xdr:cNvPr id="22" name="Isosceles Triangle 21">
          <a:extLst>
            <a:ext uri="{FF2B5EF4-FFF2-40B4-BE49-F238E27FC236}">
              <a16:creationId xmlns:a16="http://schemas.microsoft.com/office/drawing/2014/main" id="{28EE5E7C-6CAE-44DA-B357-A4EF694EDFAB}"/>
            </a:ext>
          </a:extLst>
        </xdr:cNvPr>
        <xdr:cNvSpPr/>
      </xdr:nvSpPr>
      <xdr:spPr>
        <a:xfrm rot="5400000">
          <a:off x="1816267" y="10194905"/>
          <a:ext cx="2095353" cy="2032188"/>
        </a:xfrm>
        <a:prstGeom prst="triangle">
          <a:avLst/>
        </a:prstGeom>
        <a:noFill/>
        <a:ln w="19050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342900</xdr:colOff>
      <xdr:row>51</xdr:row>
      <xdr:rowOff>104775</xdr:rowOff>
    </xdr:from>
    <xdr:to>
      <xdr:col>6</xdr:col>
      <xdr:colOff>442913</xdr:colOff>
      <xdr:row>70</xdr:row>
      <xdr:rowOff>19050</xdr:rowOff>
    </xdr:to>
    <xdr:sp macro="" textlink="">
      <xdr:nvSpPr>
        <xdr:cNvPr id="24" name="Freeform: Shape 23">
          <a:extLst>
            <a:ext uri="{FF2B5EF4-FFF2-40B4-BE49-F238E27FC236}">
              <a16:creationId xmlns:a16="http://schemas.microsoft.com/office/drawing/2014/main" id="{28607D77-BCDC-40FB-9D10-58E73109D528}"/>
            </a:ext>
          </a:extLst>
        </xdr:cNvPr>
        <xdr:cNvSpPr/>
      </xdr:nvSpPr>
      <xdr:spPr>
        <a:xfrm>
          <a:off x="342900" y="9505950"/>
          <a:ext cx="4338638" cy="3352800"/>
        </a:xfrm>
        <a:custGeom>
          <a:avLst/>
          <a:gdLst>
            <a:gd name="connsiteX0" fmla="*/ 4338638 w 4338638"/>
            <a:gd name="connsiteY0" fmla="*/ 1676400 h 3352800"/>
            <a:gd name="connsiteX1" fmla="*/ 3267075 w 4338638"/>
            <a:gd name="connsiteY1" fmla="*/ 0 h 3352800"/>
            <a:gd name="connsiteX2" fmla="*/ 1090613 w 4338638"/>
            <a:gd name="connsiteY2" fmla="*/ 4763 h 3352800"/>
            <a:gd name="connsiteX3" fmla="*/ 0 w 4338638"/>
            <a:gd name="connsiteY3" fmla="*/ 1681163 h 3352800"/>
            <a:gd name="connsiteX4" fmla="*/ 1090613 w 4338638"/>
            <a:gd name="connsiteY4" fmla="*/ 3343275 h 3352800"/>
            <a:gd name="connsiteX5" fmla="*/ 3281363 w 4338638"/>
            <a:gd name="connsiteY5" fmla="*/ 3352800 h 3352800"/>
            <a:gd name="connsiteX6" fmla="*/ 4338638 w 4338638"/>
            <a:gd name="connsiteY6" fmla="*/ 1676400 h 33528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4338638" h="3352800">
              <a:moveTo>
                <a:pt x="4338638" y="1676400"/>
              </a:moveTo>
              <a:lnTo>
                <a:pt x="3267075" y="0"/>
              </a:lnTo>
              <a:lnTo>
                <a:pt x="1090613" y="4763"/>
              </a:lnTo>
              <a:lnTo>
                <a:pt x="0" y="1681163"/>
              </a:lnTo>
              <a:lnTo>
                <a:pt x="1090613" y="3343275"/>
              </a:lnTo>
              <a:lnTo>
                <a:pt x="3281363" y="3352800"/>
              </a:lnTo>
              <a:lnTo>
                <a:pt x="4338638" y="1676400"/>
              </a:lnTo>
              <a:close/>
            </a:path>
          </a:pathLst>
        </a:cu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2"/>
  <sheetViews>
    <sheetView tabSelected="1" zoomScale="120" zoomScaleNormal="120" workbookViewId="0">
      <selection activeCell="L8" sqref="L8"/>
    </sheetView>
  </sheetViews>
  <sheetFormatPr defaultRowHeight="14.25" x14ac:dyDescent="0.45"/>
  <cols>
    <col min="2" max="2" width="14" customWidth="1"/>
    <col min="7" max="7" width="12.1328125" bestFit="1" customWidth="1"/>
    <col min="8" max="9" width="9.265625" bestFit="1" customWidth="1"/>
  </cols>
  <sheetData>
    <row r="1" spans="1:14" x14ac:dyDescent="0.45">
      <c r="A1" s="11" t="s">
        <v>6</v>
      </c>
      <c r="F1" s="11" t="s">
        <v>11</v>
      </c>
      <c r="L1" s="11" t="s">
        <v>16</v>
      </c>
    </row>
    <row r="3" spans="1:14" ht="27.75" x14ac:dyDescent="0.45">
      <c r="A3" s="1" t="s">
        <v>0</v>
      </c>
      <c r="B3" s="1" t="s">
        <v>1</v>
      </c>
      <c r="C3" s="1" t="s">
        <v>3</v>
      </c>
      <c r="D3" s="1" t="s">
        <v>13</v>
      </c>
      <c r="E3" s="1" t="s">
        <v>2</v>
      </c>
      <c r="F3" s="1" t="s">
        <v>4</v>
      </c>
      <c r="G3" s="12" t="s">
        <v>7</v>
      </c>
      <c r="H3" s="12" t="s">
        <v>8</v>
      </c>
      <c r="I3" s="12" t="s">
        <v>9</v>
      </c>
      <c r="J3" s="12" t="s">
        <v>4</v>
      </c>
      <c r="K3" s="22"/>
    </row>
    <row r="4" spans="1:14" x14ac:dyDescent="0.45">
      <c r="A4" s="2">
        <v>1</v>
      </c>
      <c r="B4" s="3" t="s">
        <v>5</v>
      </c>
      <c r="C4" s="2">
        <v>240</v>
      </c>
      <c r="D4" s="2">
        <f>IF(C4&gt;180,C4-360,C4)</f>
        <v>-120</v>
      </c>
      <c r="E4" s="4">
        <v>52.6</v>
      </c>
      <c r="F4" s="4">
        <v>1.1000000000000001</v>
      </c>
      <c r="G4" s="14">
        <f>F4*COS(C4/180*PI())*COS(E4/180*PI())</f>
        <v>-0.33405671184780805</v>
      </c>
      <c r="H4" s="15">
        <f>F4*SIN(C4/180*PI())*COS(E4/180*PI())</f>
        <v>-0.57860319752979905</v>
      </c>
      <c r="I4" s="15">
        <f>F4*SIN(E4/180*PI())</f>
        <v>0.87385608258895997</v>
      </c>
      <c r="J4">
        <f>SQRT(G4^2+H4^2+I4^2)</f>
        <v>1.1000000000000001</v>
      </c>
      <c r="L4">
        <f>G4/$J4</f>
        <v>-0.30368791986164367</v>
      </c>
      <c r="M4">
        <f t="shared" ref="M4:M15" si="0">H4/$J4</f>
        <v>-0.52600290684527184</v>
      </c>
      <c r="N4">
        <f t="shared" ref="N4:N15" si="1">I4/$J4</f>
        <v>0.79441462053541811</v>
      </c>
    </row>
    <row r="5" spans="1:14" x14ac:dyDescent="0.45">
      <c r="A5" s="5">
        <v>2</v>
      </c>
      <c r="B5" s="6" t="s">
        <v>5</v>
      </c>
      <c r="C5" s="5">
        <v>0</v>
      </c>
      <c r="D5" s="5">
        <f t="shared" ref="D5:D15" si="2">IF(C5&gt;180,C5-360,C5)</f>
        <v>0</v>
      </c>
      <c r="E5" s="7">
        <v>52.6</v>
      </c>
      <c r="F5" s="7">
        <v>1.1000000000000001</v>
      </c>
      <c r="G5" s="14">
        <f t="shared" ref="G5:G15" si="3">F5*COS(C5/180*PI())*COS(E5/180*PI())</f>
        <v>0.66811342369561555</v>
      </c>
      <c r="H5" s="15">
        <f t="shared" ref="H5:H15" si="4">F5*SIN(C5/180*PI())*COS(E5/180*PI())</f>
        <v>0</v>
      </c>
      <c r="I5" s="15">
        <f t="shared" ref="I5:I15" si="5">F5*SIN(E5/180*PI())</f>
        <v>0.87385608258895997</v>
      </c>
      <c r="J5">
        <f t="shared" ref="J5:J15" si="6">SQRT(G5^2+H5^2+I5^2)</f>
        <v>1.1000000000000001</v>
      </c>
      <c r="L5">
        <f t="shared" ref="L5:L15" si="7">G5/$J5</f>
        <v>0.60737583972328679</v>
      </c>
      <c r="M5">
        <f t="shared" si="0"/>
        <v>0</v>
      </c>
      <c r="N5">
        <f t="shared" si="1"/>
        <v>0.79441462053541811</v>
      </c>
    </row>
    <row r="6" spans="1:14" x14ac:dyDescent="0.45">
      <c r="A6" s="5">
        <v>3</v>
      </c>
      <c r="B6" s="6" t="s">
        <v>5</v>
      </c>
      <c r="C6" s="5">
        <v>120</v>
      </c>
      <c r="D6" s="5">
        <f t="shared" si="2"/>
        <v>120</v>
      </c>
      <c r="E6" s="7">
        <v>52.6</v>
      </c>
      <c r="F6" s="7">
        <v>1.1000000000000001</v>
      </c>
      <c r="G6" s="14">
        <f t="shared" si="3"/>
        <v>-0.33405671184780761</v>
      </c>
      <c r="H6" s="15">
        <f t="shared" si="4"/>
        <v>0.57860319752979916</v>
      </c>
      <c r="I6" s="15">
        <f t="shared" si="5"/>
        <v>0.87385608258895997</v>
      </c>
      <c r="J6">
        <f t="shared" si="6"/>
        <v>1.1000000000000001</v>
      </c>
      <c r="L6">
        <f t="shared" si="7"/>
        <v>-0.30368791986164323</v>
      </c>
      <c r="M6">
        <f t="shared" si="0"/>
        <v>0.52600290684527196</v>
      </c>
      <c r="N6">
        <f t="shared" si="1"/>
        <v>0.79441462053541811</v>
      </c>
    </row>
    <row r="7" spans="1:14" x14ac:dyDescent="0.45">
      <c r="A7" s="5">
        <v>4</v>
      </c>
      <c r="B7" s="6" t="s">
        <v>5</v>
      </c>
      <c r="C7" s="5">
        <v>120</v>
      </c>
      <c r="D7" s="5">
        <f t="shared" si="2"/>
        <v>120</v>
      </c>
      <c r="E7" s="7">
        <v>-10.8</v>
      </c>
      <c r="F7" s="7">
        <v>1.1000000000000001</v>
      </c>
      <c r="G7" s="14">
        <f t="shared" si="3"/>
        <v>-0.54025798790077861</v>
      </c>
      <c r="H7" s="15">
        <f t="shared" si="4"/>
        <v>0.9357542842390808</v>
      </c>
      <c r="I7" s="15">
        <f t="shared" si="5"/>
        <v>-0.20611944604429711</v>
      </c>
      <c r="J7">
        <f t="shared" si="6"/>
        <v>1.1000000000000001</v>
      </c>
      <c r="L7">
        <f t="shared" si="7"/>
        <v>-0.49114362536434414</v>
      </c>
      <c r="M7">
        <f t="shared" si="0"/>
        <v>0.85068571294461881</v>
      </c>
      <c r="N7">
        <f t="shared" si="1"/>
        <v>-0.18738131458572463</v>
      </c>
    </row>
    <row r="8" spans="1:14" x14ac:dyDescent="0.45">
      <c r="A8" s="5">
        <v>5</v>
      </c>
      <c r="B8" s="6" t="s">
        <v>5</v>
      </c>
      <c r="C8" s="5">
        <v>60</v>
      </c>
      <c r="D8" s="5">
        <f t="shared" si="2"/>
        <v>60</v>
      </c>
      <c r="E8" s="7">
        <v>10.8</v>
      </c>
      <c r="F8" s="7">
        <v>1.1000000000000001</v>
      </c>
      <c r="G8" s="14">
        <f t="shared" si="3"/>
        <v>0.54025798790077895</v>
      </c>
      <c r="H8" s="15">
        <f t="shared" si="4"/>
        <v>0.93575428423908069</v>
      </c>
      <c r="I8" s="15">
        <f t="shared" si="5"/>
        <v>0.20611944604429711</v>
      </c>
      <c r="J8">
        <f t="shared" si="6"/>
        <v>1.1000000000000001</v>
      </c>
      <c r="L8">
        <f t="shared" si="7"/>
        <v>0.49114362536434447</v>
      </c>
      <c r="M8">
        <f t="shared" si="0"/>
        <v>0.8506857129446187</v>
      </c>
      <c r="N8">
        <f t="shared" si="1"/>
        <v>0.18738131458572463</v>
      </c>
    </row>
    <row r="9" spans="1:14" x14ac:dyDescent="0.45">
      <c r="A9" s="5">
        <v>6</v>
      </c>
      <c r="B9" s="6" t="s">
        <v>5</v>
      </c>
      <c r="C9" s="5">
        <v>0</v>
      </c>
      <c r="D9" s="5">
        <f t="shared" si="2"/>
        <v>0</v>
      </c>
      <c r="E9" s="7">
        <v>-10.8</v>
      </c>
      <c r="F9" s="7">
        <v>1.1000000000000001</v>
      </c>
      <c r="G9" s="14">
        <f t="shared" si="3"/>
        <v>1.0805159758015577</v>
      </c>
      <c r="H9" s="15">
        <f t="shared" si="4"/>
        <v>0</v>
      </c>
      <c r="I9" s="15">
        <f t="shared" si="5"/>
        <v>-0.20611944604429711</v>
      </c>
      <c r="J9">
        <f t="shared" si="6"/>
        <v>1.1000000000000001</v>
      </c>
      <c r="L9">
        <f t="shared" si="7"/>
        <v>0.98228725072868872</v>
      </c>
      <c r="M9">
        <f t="shared" si="0"/>
        <v>0</v>
      </c>
      <c r="N9">
        <f t="shared" si="1"/>
        <v>-0.18738131458572463</v>
      </c>
    </row>
    <row r="10" spans="1:14" x14ac:dyDescent="0.45">
      <c r="A10" s="5">
        <v>7</v>
      </c>
      <c r="B10" s="6" t="s">
        <v>5</v>
      </c>
      <c r="C10" s="5">
        <v>300</v>
      </c>
      <c r="D10" s="5">
        <f t="shared" si="2"/>
        <v>-60</v>
      </c>
      <c r="E10" s="7">
        <v>10.8</v>
      </c>
      <c r="F10" s="7">
        <v>1.1000000000000001</v>
      </c>
      <c r="G10" s="14">
        <f t="shared" si="3"/>
        <v>0.54025798790077895</v>
      </c>
      <c r="H10" s="15">
        <f t="shared" si="4"/>
        <v>-0.93575428423908069</v>
      </c>
      <c r="I10" s="15">
        <f t="shared" si="5"/>
        <v>0.20611944604429711</v>
      </c>
      <c r="J10">
        <f t="shared" si="6"/>
        <v>1.1000000000000001</v>
      </c>
      <c r="L10">
        <f t="shared" si="7"/>
        <v>0.49114362536434447</v>
      </c>
      <c r="M10">
        <f t="shared" si="0"/>
        <v>-0.8506857129446187</v>
      </c>
      <c r="N10">
        <f t="shared" si="1"/>
        <v>0.18738131458572463</v>
      </c>
    </row>
    <row r="11" spans="1:14" x14ac:dyDescent="0.45">
      <c r="A11" s="5">
        <v>8</v>
      </c>
      <c r="B11" s="6" t="s">
        <v>5</v>
      </c>
      <c r="C11" s="5">
        <v>240</v>
      </c>
      <c r="D11" s="5">
        <f t="shared" si="2"/>
        <v>-120</v>
      </c>
      <c r="E11" s="7">
        <v>-10.8</v>
      </c>
      <c r="F11" s="7">
        <v>1.1000000000000001</v>
      </c>
      <c r="G11" s="14">
        <f t="shared" si="3"/>
        <v>-0.54025798790077928</v>
      </c>
      <c r="H11" s="15">
        <f t="shared" si="4"/>
        <v>-0.93575428423908047</v>
      </c>
      <c r="I11" s="15">
        <f t="shared" si="5"/>
        <v>-0.20611944604429711</v>
      </c>
      <c r="J11">
        <f t="shared" si="6"/>
        <v>1.1000000000000001</v>
      </c>
      <c r="L11">
        <f t="shared" si="7"/>
        <v>-0.49114362536434475</v>
      </c>
      <c r="M11">
        <f t="shared" si="0"/>
        <v>-0.85068571294461859</v>
      </c>
      <c r="N11">
        <f t="shared" si="1"/>
        <v>-0.18738131458572463</v>
      </c>
    </row>
    <row r="12" spans="1:14" x14ac:dyDescent="0.45">
      <c r="A12" s="5">
        <v>9</v>
      </c>
      <c r="B12" s="6" t="s">
        <v>5</v>
      </c>
      <c r="C12" s="5">
        <v>180</v>
      </c>
      <c r="D12" s="5">
        <f t="shared" si="2"/>
        <v>180</v>
      </c>
      <c r="E12" s="7">
        <v>10.8</v>
      </c>
      <c r="F12" s="7">
        <v>1.1000000000000001</v>
      </c>
      <c r="G12" s="14">
        <f t="shared" si="3"/>
        <v>-1.0805159758015577</v>
      </c>
      <c r="H12" s="15">
        <f t="shared" si="4"/>
        <v>1.3237924782573581E-16</v>
      </c>
      <c r="I12" s="15">
        <f t="shared" si="5"/>
        <v>0.20611944604429711</v>
      </c>
      <c r="J12">
        <f t="shared" si="6"/>
        <v>1.1000000000000001</v>
      </c>
      <c r="L12">
        <f t="shared" si="7"/>
        <v>-0.98228725072868872</v>
      </c>
      <c r="M12">
        <f t="shared" si="0"/>
        <v>1.203447707506689E-16</v>
      </c>
      <c r="N12">
        <f t="shared" si="1"/>
        <v>0.18738131458572463</v>
      </c>
    </row>
    <row r="13" spans="1:14" x14ac:dyDescent="0.45">
      <c r="A13" s="5">
        <v>10</v>
      </c>
      <c r="B13" s="6" t="s">
        <v>5</v>
      </c>
      <c r="C13" s="5">
        <v>300</v>
      </c>
      <c r="D13" s="5">
        <f t="shared" si="2"/>
        <v>-60</v>
      </c>
      <c r="E13" s="7">
        <v>-52.6</v>
      </c>
      <c r="F13" s="7">
        <v>1.1000000000000001</v>
      </c>
      <c r="G13" s="14">
        <f t="shared" si="3"/>
        <v>0.33405671184780783</v>
      </c>
      <c r="H13" s="15">
        <f t="shared" si="4"/>
        <v>-0.57860319752979916</v>
      </c>
      <c r="I13" s="15">
        <f t="shared" si="5"/>
        <v>-0.87385608258895997</v>
      </c>
      <c r="J13">
        <f t="shared" si="6"/>
        <v>1.1000000000000001</v>
      </c>
      <c r="L13">
        <f t="shared" si="7"/>
        <v>0.30368791986164345</v>
      </c>
      <c r="M13">
        <f t="shared" si="0"/>
        <v>-0.52600290684527196</v>
      </c>
      <c r="N13">
        <f t="shared" si="1"/>
        <v>-0.79441462053541811</v>
      </c>
    </row>
    <row r="14" spans="1:14" x14ac:dyDescent="0.45">
      <c r="A14" s="5">
        <v>11</v>
      </c>
      <c r="B14" s="6" t="s">
        <v>5</v>
      </c>
      <c r="C14" s="5">
        <v>180</v>
      </c>
      <c r="D14" s="5">
        <f t="shared" si="2"/>
        <v>180</v>
      </c>
      <c r="E14" s="7">
        <v>-52.6</v>
      </c>
      <c r="F14" s="7">
        <v>1.1000000000000001</v>
      </c>
      <c r="G14" s="14">
        <f t="shared" si="3"/>
        <v>-0.66811342369561555</v>
      </c>
      <c r="H14" s="15">
        <f t="shared" si="4"/>
        <v>8.1853812874439145E-17</v>
      </c>
      <c r="I14" s="15">
        <f t="shared" si="5"/>
        <v>-0.87385608258895997</v>
      </c>
      <c r="J14">
        <f t="shared" si="6"/>
        <v>1.1000000000000001</v>
      </c>
      <c r="L14">
        <f t="shared" si="7"/>
        <v>-0.60737583972328679</v>
      </c>
      <c r="M14">
        <f t="shared" si="0"/>
        <v>7.4412557158581031E-17</v>
      </c>
      <c r="N14">
        <f t="shared" si="1"/>
        <v>-0.79441462053541811</v>
      </c>
    </row>
    <row r="15" spans="1:14" x14ac:dyDescent="0.45">
      <c r="A15" s="8">
        <v>12</v>
      </c>
      <c r="B15" s="9" t="s">
        <v>5</v>
      </c>
      <c r="C15" s="8">
        <v>60</v>
      </c>
      <c r="D15" s="8">
        <f t="shared" si="2"/>
        <v>60</v>
      </c>
      <c r="E15" s="10">
        <v>-52.6</v>
      </c>
      <c r="F15" s="10">
        <v>1.1000000000000001</v>
      </c>
      <c r="G15" s="16">
        <f t="shared" si="3"/>
        <v>0.33405671184780783</v>
      </c>
      <c r="H15" s="17">
        <f t="shared" si="4"/>
        <v>0.57860319752979916</v>
      </c>
      <c r="I15" s="17">
        <f t="shared" si="5"/>
        <v>-0.87385608258895997</v>
      </c>
      <c r="J15" s="13">
        <f t="shared" si="6"/>
        <v>1.1000000000000001</v>
      </c>
      <c r="L15">
        <f t="shared" si="7"/>
        <v>0.30368791986164345</v>
      </c>
      <c r="M15">
        <f t="shared" si="0"/>
        <v>0.52600290684527196</v>
      </c>
      <c r="N15">
        <f t="shared" si="1"/>
        <v>-0.79441462053541811</v>
      </c>
    </row>
    <row r="16" spans="1:14" x14ac:dyDescent="0.45">
      <c r="A16" s="5">
        <v>9</v>
      </c>
      <c r="B16" s="6"/>
      <c r="C16" s="5"/>
      <c r="D16" s="5">
        <v>-180</v>
      </c>
      <c r="E16" s="7">
        <f t="shared" ref="E16" si="8">E12</f>
        <v>10.8</v>
      </c>
      <c r="F16" s="7"/>
      <c r="G16" s="14"/>
      <c r="H16" s="15"/>
      <c r="I16" s="15"/>
    </row>
    <row r="17" spans="1:9" x14ac:dyDescent="0.45">
      <c r="A17" s="5">
        <v>11</v>
      </c>
      <c r="B17" s="6"/>
      <c r="C17" s="5"/>
      <c r="D17" s="5">
        <v>-180</v>
      </c>
      <c r="E17" s="7">
        <f t="shared" ref="E17" si="9">E14</f>
        <v>-52.6</v>
      </c>
      <c r="F17" s="7"/>
      <c r="G17" s="14"/>
      <c r="H17" s="15"/>
      <c r="I17" s="15"/>
    </row>
    <row r="18" spans="1:9" x14ac:dyDescent="0.45">
      <c r="C18" s="18"/>
      <c r="D18" s="18"/>
    </row>
    <row r="19" spans="1:9" x14ac:dyDescent="0.45">
      <c r="A19" t="s">
        <v>10</v>
      </c>
      <c r="C19" s="18"/>
      <c r="D19" s="18"/>
      <c r="I19" t="s">
        <v>15</v>
      </c>
    </row>
    <row r="20" spans="1:9" x14ac:dyDescent="0.45">
      <c r="C20" s="18"/>
      <c r="D20" s="18"/>
    </row>
    <row r="21" spans="1:9" x14ac:dyDescent="0.45">
      <c r="C21" s="18"/>
      <c r="D21" s="18"/>
    </row>
    <row r="22" spans="1:9" x14ac:dyDescent="0.45">
      <c r="C22" s="18"/>
      <c r="D22" s="18"/>
    </row>
    <row r="23" spans="1:9" x14ac:dyDescent="0.45">
      <c r="C23" s="18"/>
      <c r="D23" s="18"/>
    </row>
    <row r="24" spans="1:9" x14ac:dyDescent="0.45">
      <c r="C24" s="18"/>
      <c r="D24" s="18"/>
    </row>
    <row r="25" spans="1:9" x14ac:dyDescent="0.45">
      <c r="C25" s="18"/>
      <c r="D25" s="18"/>
    </row>
    <row r="26" spans="1:9" x14ac:dyDescent="0.45">
      <c r="C26" s="18"/>
      <c r="D26" s="18"/>
    </row>
    <row r="27" spans="1:9" x14ac:dyDescent="0.45">
      <c r="C27" s="18"/>
      <c r="D27" s="18"/>
    </row>
    <row r="28" spans="1:9" x14ac:dyDescent="0.45">
      <c r="C28" s="18"/>
      <c r="D28" s="18"/>
    </row>
    <row r="29" spans="1:9" x14ac:dyDescent="0.45">
      <c r="C29" s="18"/>
      <c r="D29" s="18"/>
    </row>
    <row r="47" spans="1:19" x14ac:dyDescent="0.45">
      <c r="A47" t="s">
        <v>14</v>
      </c>
      <c r="D47" s="20" t="s">
        <v>8</v>
      </c>
      <c r="I47" t="s">
        <v>12</v>
      </c>
      <c r="S47" s="21"/>
    </row>
    <row r="62" spans="8:8" x14ac:dyDescent="0.45">
      <c r="H62" s="19" t="s">
        <v>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Farina</dc:creator>
  <cp:lastModifiedBy>Angelo Farina</cp:lastModifiedBy>
  <dcterms:created xsi:type="dcterms:W3CDTF">2020-02-29T16:12:47Z</dcterms:created>
  <dcterms:modified xsi:type="dcterms:W3CDTF">2022-04-18T22:37:47Z</dcterms:modified>
</cp:coreProperties>
</file>