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FTAC\2022\Lezioni\"/>
    </mc:Choice>
  </mc:AlternateContent>
  <xr:revisionPtr revIDLastSave="0" documentId="13_ncr:1_{7870BF48-8D9D-479E-9BAE-6FBB5E9D7B9F}" xr6:coauthVersionLast="47" xr6:coauthVersionMax="47" xr10:uidLastSave="{00000000-0000-0000-0000-000000000000}"/>
  <bookViews>
    <workbookView xWindow="4392" yWindow="348" windowWidth="17280" windowHeight="12492" activeTab="1" xr2:uid="{03215B86-9735-4A26-A5B5-A0C44FDEBCAB}"/>
  </bookViews>
  <sheets>
    <sheet name="Monostrato" sheetId="1" r:id="rId1"/>
    <sheet name="Multistrato" sheetId="2" r:id="rId2"/>
  </sheets>
  <definedNames>
    <definedName name="hin" localSheetId="1">Multistrato!$B$7</definedName>
    <definedName name="hin">Monostrato!$B$7</definedName>
    <definedName name="hout" localSheetId="1">Multistrato!$B$8</definedName>
    <definedName name="hout">Monostrato!$B$8</definedName>
    <definedName name="lambda" localSheetId="1">Multistrato!$B$9</definedName>
    <definedName name="lambda">Monostrato!$B$9</definedName>
    <definedName name="Qpunto" localSheetId="1">Multistrato!$D$17</definedName>
    <definedName name="Qpunto">Monostrato!$D$15</definedName>
    <definedName name="R_1" localSheetId="1">Multistrato!$C$11</definedName>
    <definedName name="R_1">Monostrato!$C$11</definedName>
    <definedName name="R_2" localSheetId="1">Multistrato!$C$12</definedName>
    <definedName name="R_2">Monostrato!$C$12</definedName>
    <definedName name="R_3" localSheetId="1">Multistrato!$C$13</definedName>
    <definedName name="R_3">Monostrato!$C$13</definedName>
    <definedName name="Rtot" localSheetId="1">Multistrato!$C$16</definedName>
    <definedName name="Rtot">Monostrato!$C$14</definedName>
    <definedName name="s" localSheetId="1">Multistrato!$B$5</definedName>
    <definedName name="s">Monostrato!$B$5</definedName>
    <definedName name="Sup" localSheetId="1">Multistrato!$B$6</definedName>
    <definedName name="Sup">Monostrato!$B$6</definedName>
    <definedName name="Tin" localSheetId="1">Multistrato!$B$3</definedName>
    <definedName name="Tin">Monostrato!$B$3</definedName>
    <definedName name="Tout" localSheetId="1">Multistrato!$B$4</definedName>
    <definedName name="Tout">Monostrato!$B$4</definedName>
    <definedName name="Tpin" localSheetId="1">Multistrato!$D$18</definedName>
    <definedName name="Tpin">Monostrato!$D$16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2" l="1"/>
  <c r="A24" i="2"/>
  <c r="A25" i="2" s="1"/>
  <c r="B22" i="2"/>
  <c r="B23" i="1"/>
  <c r="A22" i="1"/>
  <c r="A23" i="1" s="1"/>
  <c r="B20" i="1"/>
  <c r="C13" i="1"/>
  <c r="C12" i="1"/>
  <c r="C11" i="1"/>
  <c r="C14" i="1" s="1" a="1"/>
  <c r="C14" i="1" s="1"/>
  <c r="D15" i="1" s="1"/>
  <c r="D16" i="1" s="1"/>
  <c r="C16" i="2" l="1" a="1"/>
  <c r="C16" i="2" s="1"/>
  <c r="D17" i="2" s="1"/>
  <c r="D18" i="2" s="1"/>
  <c r="B23" i="2" s="1"/>
  <c r="B21" i="1"/>
  <c r="D17" i="1"/>
  <c r="B22" i="1" s="1"/>
  <c r="D19" i="2" l="1"/>
  <c r="B2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<sst xmlns="http://schemas.openxmlformats.org/spreadsheetml/2006/main" count="76" uniqueCount="35">
  <si>
    <t>Esercizio 1 - parete monostrato</t>
  </si>
  <si>
    <t>Tin =</t>
  </si>
  <si>
    <t>°C</t>
  </si>
  <si>
    <t>Tout =</t>
  </si>
  <si>
    <t>s =</t>
  </si>
  <si>
    <t>m</t>
  </si>
  <si>
    <t>S =</t>
  </si>
  <si>
    <t>m2</t>
  </si>
  <si>
    <t>hin =</t>
  </si>
  <si>
    <t>W/m2K</t>
  </si>
  <si>
    <t>hout =</t>
  </si>
  <si>
    <t>Lambda =</t>
  </si>
  <si>
    <t>W/mK</t>
  </si>
  <si>
    <t>Calcolo resistenze termiche</t>
  </si>
  <si>
    <t>R1=1/(hin*Sup) =</t>
  </si>
  <si>
    <t>K/W</t>
  </si>
  <si>
    <t>R2=s/(lambda*Sup)=</t>
  </si>
  <si>
    <t>R3=1/(hout*Sup) =</t>
  </si>
  <si>
    <t>Rtot=R1+R2+R3 =</t>
  </si>
  <si>
    <t>Qpunto = (Tin-Tout)/Rtot =</t>
  </si>
  <si>
    <t>W</t>
  </si>
  <si>
    <t>Tpin = Tin-Qpunto*R1 =</t>
  </si>
  <si>
    <t>Tpout = Tpin-Qpunto*R2 =</t>
  </si>
  <si>
    <t>x (m)</t>
  </si>
  <si>
    <t>T (°C)</t>
  </si>
  <si>
    <t>Esercizio 2 - parete multistrato</t>
  </si>
  <si>
    <t>s1 =</t>
  </si>
  <si>
    <t>Lambda1 =</t>
  </si>
  <si>
    <t>s2 =</t>
  </si>
  <si>
    <t>Lambda2 =</t>
  </si>
  <si>
    <t>s3 =</t>
  </si>
  <si>
    <t>Lambda3 =</t>
  </si>
  <si>
    <t>R4=</t>
  </si>
  <si>
    <t>R5=1/(hout*Sup) =</t>
  </si>
  <si>
    <t>R3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</si>
</sst>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Parete Monostrato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Monostrato!$B$19</c:f>
              <c:strCache>
                <c:ptCount val="1"/>
                <c:pt idx="0">
                  <c:v>T (°C)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Monostrato!$A$20:$A$23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1.2</c:v>
                </c:pt>
                <c:pt idx="3">
                  <c:v>2.2000000000000002</c:v>
                </c:pt>
              </c:numCache>
            </c:numRef>
          </c:xVal>
          <c:yVal>
            <c:numRef>
              <c:f>Monostrato!$B$20:$B$23</c:f>
              <c:numCache>
                <c:formatCode>General</c:formatCode>
                <c:ptCount val="4"/>
                <c:pt idx="0">
                  <c:v>20</c:v>
                </c:pt>
                <c:pt idx="1">
                  <c:v>10.909090909090908</c:v>
                </c:pt>
                <c:pt idx="2">
                  <c:v>3.6363636363636358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6A-4CC4-87E2-C874513AE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398639"/>
        <c:axId val="1724406127"/>
      </c:scatterChart>
      <c:valAx>
        <c:axId val="17243986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x</a:t>
                </a:r>
                <a:r>
                  <a:rPr lang="en-GB" baseline="0"/>
                  <a:t> (m)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406127"/>
        <c:crosses val="autoZero"/>
        <c:crossBetween val="midCat"/>
      </c:valAx>
      <c:valAx>
        <c:axId val="172440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3986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Parete Monostrato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Multistrato!$B$21</c:f>
              <c:strCache>
                <c:ptCount val="1"/>
                <c:pt idx="0">
                  <c:v>T (°C)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Multistrato!$A$22:$A$25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xVal>
          <c:yVal>
            <c:numRef>
              <c:f>Multistrato!$B$22:$B$25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43-4391-ABF6-6B791381B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398639"/>
        <c:axId val="1724406127"/>
      </c:scatterChart>
      <c:valAx>
        <c:axId val="17243986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x</a:t>
                </a:r>
                <a:r>
                  <a:rPr lang="en-GB" baseline="0"/>
                  <a:t> (m)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406127"/>
        <c:crosses val="autoZero"/>
        <c:crossBetween val="midCat"/>
      </c:valAx>
      <c:valAx>
        <c:axId val="172440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3986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17933</xdr:colOff>
      <xdr:row>23</xdr:row>
      <xdr:rowOff>42582</xdr:rowOff>
    </xdr:from>
    <xdr:to>
      <xdr:col>7</xdr:col>
      <xdr:colOff>322733</xdr:colOff>
      <xdr:row>38</xdr:row>
      <xdr:rowOff>29135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7C9047-CFC5-41DC-96EF-75C38E971F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17933</xdr:colOff>
      <xdr:row>25</xdr:row>
      <xdr:rowOff>42582</xdr:rowOff>
    </xdr:from>
    <xdr:to>
      <xdr:col>7</xdr:col>
      <xdr:colOff>322733</xdr:colOff>
      <xdr:row>40</xdr:row>
      <xdr:rowOff>29135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4921-FE8E-463D-8691-A5F1FAB98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565DA-806E-4A4A-A484-8C0142052F23}">
  <dimension ref="A1:E23"/>
  <sheetViews>
    <sheetView zoomScale="170" zoomScaleNormal="170" workbookViewId="0">
      <selection activeCell="E23" sqref="E23"/>
    </sheetView>
  </sheetViews>
  <sheetFormatPr defaultRowHeight="14.4" x14ac:dyDescent="0.3"/>
  <sheetData>
    <row r="1" spans="1:5" x14ac:dyDescent="0.3">
      <c r="A1" t="s">
        <v>0</v>
      </c>
    </row>
    <row r="3" spans="1:5" x14ac:dyDescent="0.3">
      <c r="A3" t="s">
        <v>1</v>
      </c>
      <c r="B3">
        <v>20</v>
      </c>
      <c r="C3" t="s">
        <v>2</v>
      </c>
    </row>
    <row r="4" spans="1:5" x14ac:dyDescent="0.3">
      <c r="A4" t="s">
        <v>3</v>
      </c>
      <c r="B4">
        <v>0</v>
      </c>
      <c r="C4" t="s">
        <v>2</v>
      </c>
    </row>
    <row r="5" spans="1:5" x14ac:dyDescent="0.3">
      <c r="A5" t="s">
        <v>4</v>
      </c>
      <c r="B5">
        <v>0.2</v>
      </c>
      <c r="C5" t="s">
        <v>5</v>
      </c>
    </row>
    <row r="6" spans="1:5" x14ac:dyDescent="0.3">
      <c r="A6" t="s">
        <v>6</v>
      </c>
      <c r="B6">
        <v>10</v>
      </c>
      <c r="C6" t="s">
        <v>7</v>
      </c>
    </row>
    <row r="7" spans="1:5" x14ac:dyDescent="0.3">
      <c r="A7" t="s">
        <v>8</v>
      </c>
      <c r="B7">
        <v>8</v>
      </c>
      <c r="C7" t="s">
        <v>9</v>
      </c>
    </row>
    <row r="8" spans="1:5" x14ac:dyDescent="0.3">
      <c r="A8" t="s">
        <v>10</v>
      </c>
      <c r="B8">
        <v>20</v>
      </c>
      <c r="C8" t="s">
        <v>9</v>
      </c>
    </row>
    <row r="9" spans="1:5" x14ac:dyDescent="0.3">
      <c r="A9" t="s">
        <v>11</v>
      </c>
      <c r="B9">
        <v>2</v>
      </c>
      <c r="C9" t="s">
        <v>12</v>
      </c>
    </row>
    <row r="10" spans="1:5" x14ac:dyDescent="0.3">
      <c r="A10" t="s">
        <v>13</v>
      </c>
    </row>
    <row r="11" spans="1:5" x14ac:dyDescent="0.3">
      <c r="A11" t="s">
        <v>14</v>
      </c>
      <c r="C11">
        <f>1/(hin*Sup)</f>
        <v>1.2500000000000001E-2</v>
      </c>
      <c r="D11" t="s">
        <v>15</v>
      </c>
    </row>
    <row r="12" spans="1:5" x14ac:dyDescent="0.3">
      <c r="A12" t="s">
        <v>16</v>
      </c>
      <c r="C12">
        <f>s/(lambda*Sup)</f>
        <v>0.01</v>
      </c>
      <c r="D12" t="s">
        <v>15</v>
      </c>
    </row>
    <row r="13" spans="1:5" x14ac:dyDescent="0.3">
      <c r="A13" t="s">
        <v>17</v>
      </c>
      <c r="C13">
        <f>1/(hout*Sup)</f>
        <v>5.0000000000000001E-3</v>
      </c>
      <c r="D13" t="s">
        <v>15</v>
      </c>
    </row>
    <row r="14" spans="1:5" x14ac:dyDescent="0.3">
      <c r="A14" t="s">
        <v>18</v>
      </c>
      <c r="C14" cm="1">
        <f t="array" ref="C14">R_1+R_2+R_3</f>
        <v>2.75E-2</v>
      </c>
      <c r="D14" t="s">
        <v>15</v>
      </c>
    </row>
    <row r="15" spans="1:5" x14ac:dyDescent="0.3">
      <c r="A15" t="s">
        <v>19</v>
      </c>
      <c r="D15" s="1">
        <f>(Tin-Tout)/Rtot</f>
        <v>727.27272727272725</v>
      </c>
      <c r="E15" s="1" t="s">
        <v>20</v>
      </c>
    </row>
    <row r="16" spans="1:5" x14ac:dyDescent="0.3">
      <c r="A16" t="s">
        <v>21</v>
      </c>
      <c r="D16">
        <f>Tin-Qpunto*R_1</f>
        <v>10.909090909090908</v>
      </c>
      <c r="E16" t="s">
        <v>2</v>
      </c>
    </row>
    <row r="17" spans="1:5" x14ac:dyDescent="0.3">
      <c r="A17" t="s">
        <v>22</v>
      </c>
      <c r="D17">
        <f>Tpin-Qpunto*R_2</f>
        <v>3.6363636363636358</v>
      </c>
      <c r="E17" t="s">
        <v>2</v>
      </c>
    </row>
    <row r="19" spans="1:5" x14ac:dyDescent="0.3">
      <c r="A19" t="s">
        <v>23</v>
      </c>
      <c r="B19" t="s">
        <v>24</v>
      </c>
    </row>
    <row r="20" spans="1:5" x14ac:dyDescent="0.3">
      <c r="A20">
        <v>0</v>
      </c>
      <c r="B20">
        <f>Tin</f>
        <v>20</v>
      </c>
    </row>
    <row r="21" spans="1:5" x14ac:dyDescent="0.3">
      <c r="A21">
        <v>1</v>
      </c>
      <c r="B21">
        <f>Tpin</f>
        <v>10.909090909090908</v>
      </c>
    </row>
    <row r="22" spans="1:5" x14ac:dyDescent="0.3">
      <c r="A22">
        <f>A21+s</f>
        <v>1.2</v>
      </c>
      <c r="B22">
        <f>D17</f>
        <v>3.6363636363636358</v>
      </c>
    </row>
    <row r="23" spans="1:5" x14ac:dyDescent="0.3">
      <c r="A23">
        <f>A22+1</f>
        <v>2.2000000000000002</v>
      </c>
      <c r="B23">
        <f>Tout</f>
        <v>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F1CF0-3FB6-4631-820F-AEFD4E226E40}">
  <dimension ref="A1:I25"/>
  <sheetViews>
    <sheetView tabSelected="1" zoomScale="170" zoomScaleNormal="170" workbookViewId="0">
      <selection activeCell="D17" sqref="D17"/>
    </sheetView>
  </sheetViews>
  <sheetFormatPr defaultRowHeight="14.4" x14ac:dyDescent="0.3"/>
  <sheetData>
    <row r="1" spans="1:9" x14ac:dyDescent="0.3">
      <c r="A1" t="s">
        <v>25</v>
      </c>
    </row>
    <row r="3" spans="1:9" x14ac:dyDescent="0.3">
      <c r="A3" t="s">
        <v>1</v>
      </c>
      <c r="B3">
        <v>20</v>
      </c>
      <c r="C3" t="s">
        <v>2</v>
      </c>
    </row>
    <row r="4" spans="1:9" x14ac:dyDescent="0.3">
      <c r="A4" t="s">
        <v>3</v>
      </c>
      <c r="B4">
        <v>0</v>
      </c>
      <c r="C4" t="s">
        <v>2</v>
      </c>
    </row>
    <row r="5" spans="1:9" x14ac:dyDescent="0.3">
      <c r="A5" t="s">
        <v>26</v>
      </c>
      <c r="C5" t="s">
        <v>5</v>
      </c>
      <c r="D5" t="s">
        <v>28</v>
      </c>
      <c r="F5" t="s">
        <v>5</v>
      </c>
      <c r="G5" t="s">
        <v>30</v>
      </c>
      <c r="I5" t="s">
        <v>5</v>
      </c>
    </row>
    <row r="6" spans="1:9" x14ac:dyDescent="0.3">
      <c r="A6" t="s">
        <v>6</v>
      </c>
      <c r="B6">
        <v>10</v>
      </c>
      <c r="C6" t="s">
        <v>7</v>
      </c>
    </row>
    <row r="7" spans="1:9" x14ac:dyDescent="0.3">
      <c r="A7" t="s">
        <v>8</v>
      </c>
      <c r="B7">
        <v>8</v>
      </c>
      <c r="C7" t="s">
        <v>9</v>
      </c>
    </row>
    <row r="8" spans="1:9" x14ac:dyDescent="0.3">
      <c r="A8" t="s">
        <v>10</v>
      </c>
      <c r="B8">
        <v>20</v>
      </c>
      <c r="C8" t="s">
        <v>9</v>
      </c>
    </row>
    <row r="9" spans="1:9" x14ac:dyDescent="0.3">
      <c r="A9" t="s">
        <v>27</v>
      </c>
      <c r="C9" t="s">
        <v>12</v>
      </c>
      <c r="D9" t="s">
        <v>29</v>
      </c>
      <c r="F9" t="s">
        <v>5</v>
      </c>
      <c r="G9" t="s">
        <v>31</v>
      </c>
      <c r="I9" t="s">
        <v>5</v>
      </c>
    </row>
    <row r="10" spans="1:9" x14ac:dyDescent="0.3">
      <c r="A10" t="s">
        <v>13</v>
      </c>
    </row>
    <row r="11" spans="1:9" x14ac:dyDescent="0.3">
      <c r="A11" t="s">
        <v>14</v>
      </c>
      <c r="D11" t="s">
        <v>15</v>
      </c>
    </row>
    <row r="12" spans="1:9" x14ac:dyDescent="0.3">
      <c r="A12" t="s">
        <v>16</v>
      </c>
      <c r="D12" t="s">
        <v>15</v>
      </c>
    </row>
    <row r="13" spans="1:9" x14ac:dyDescent="0.3">
      <c r="A13" t="s">
        <v>34</v>
      </c>
      <c r="D13" t="s">
        <v>15</v>
      </c>
    </row>
    <row r="14" spans="1:9" x14ac:dyDescent="0.3">
      <c r="A14" t="s">
        <v>32</v>
      </c>
      <c r="D14" t="s">
        <v>15</v>
      </c>
    </row>
    <row r="15" spans="1:9" x14ac:dyDescent="0.3">
      <c r="A15" t="s">
        <v>33</v>
      </c>
      <c r="D15" t="s">
        <v>15</v>
      </c>
    </row>
    <row r="16" spans="1:9" x14ac:dyDescent="0.3">
      <c r="A16" t="s">
        <v>18</v>
      </c>
      <c r="C16" cm="1">
        <f t="array" ref="C16">R_1+R_2+R_3</f>
        <v>0</v>
      </c>
      <c r="D16" t="s">
        <v>15</v>
      </c>
    </row>
    <row r="17" spans="1:5" x14ac:dyDescent="0.3">
      <c r="A17" t="s">
        <v>19</v>
      </c>
      <c r="D17" s="1" t="e">
        <f>(Tin-Tout)/Rtot</f>
        <v>#DIV/0!</v>
      </c>
      <c r="E17" s="1" t="s">
        <v>20</v>
      </c>
    </row>
    <row r="18" spans="1:5" x14ac:dyDescent="0.3">
      <c r="A18" t="s">
        <v>21</v>
      </c>
      <c r="D18" t="e">
        <f>Tin-Qpunto*R_1</f>
        <v>#DIV/0!</v>
      </c>
      <c r="E18" t="s">
        <v>2</v>
      </c>
    </row>
    <row r="19" spans="1:5" x14ac:dyDescent="0.3">
      <c r="A19" t="s">
        <v>22</v>
      </c>
      <c r="D19" t="e">
        <f>Tpin-Qpunto*R_2</f>
        <v>#DIV/0!</v>
      </c>
      <c r="E19" t="s">
        <v>2</v>
      </c>
    </row>
    <row r="21" spans="1:5" x14ac:dyDescent="0.3">
      <c r="A21" t="s">
        <v>23</v>
      </c>
      <c r="B21" t="s">
        <v>24</v>
      </c>
    </row>
    <row r="22" spans="1:5" x14ac:dyDescent="0.3">
      <c r="A22">
        <v>0</v>
      </c>
      <c r="B22">
        <f>Tin</f>
        <v>20</v>
      </c>
    </row>
    <row r="23" spans="1:5" x14ac:dyDescent="0.3">
      <c r="A23">
        <v>1</v>
      </c>
      <c r="B23" t="e">
        <f>Tpin</f>
        <v>#DIV/0!</v>
      </c>
    </row>
    <row r="24" spans="1:5" x14ac:dyDescent="0.3">
      <c r="A24">
        <f>A23+s</f>
        <v>1</v>
      </c>
      <c r="B24" t="e">
        <f>D19</f>
        <v>#DIV/0!</v>
      </c>
    </row>
    <row r="25" spans="1:5" x14ac:dyDescent="0.3">
      <c r="A25">
        <f>A24+1</f>
        <v>2</v>
      </c>
      <c r="B25">
        <f>Tout</f>
        <v>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26</vt:i4>
      </vt:variant>
    </vt:vector>
  </HeadingPairs>
  <TitlesOfParts>
    <vt:vector size="28" baseType="lpstr">
      <vt:lpstr>Monostrato</vt:lpstr>
      <vt:lpstr>Multistrato</vt:lpstr>
      <vt:lpstr>Multistrato!hin</vt:lpstr>
      <vt:lpstr>hin</vt:lpstr>
      <vt:lpstr>Multistrato!hout</vt:lpstr>
      <vt:lpstr>hout</vt:lpstr>
      <vt:lpstr>Multistrato!lambda</vt:lpstr>
      <vt:lpstr>lambda</vt:lpstr>
      <vt:lpstr>Multistrato!Qpunto</vt:lpstr>
      <vt:lpstr>Qpunto</vt:lpstr>
      <vt:lpstr>Multistrato!R_1</vt:lpstr>
      <vt:lpstr>R_1</vt:lpstr>
      <vt:lpstr>Multistrato!R_2</vt:lpstr>
      <vt:lpstr>R_2</vt:lpstr>
      <vt:lpstr>Multistrato!R_3</vt:lpstr>
      <vt:lpstr>R_3</vt:lpstr>
      <vt:lpstr>Multistrato!Rtot</vt:lpstr>
      <vt:lpstr>Rtot</vt:lpstr>
      <vt:lpstr>Multistrato!s</vt:lpstr>
      <vt:lpstr>s</vt:lpstr>
      <vt:lpstr>Multistrato!Sup</vt:lpstr>
      <vt:lpstr>Sup</vt:lpstr>
      <vt:lpstr>Multistrato!Tin</vt:lpstr>
      <vt:lpstr>Tin</vt:lpstr>
      <vt:lpstr>Multistrato!Tout</vt:lpstr>
      <vt:lpstr>Tout</vt:lpstr>
      <vt:lpstr>Multistrato!Tpin</vt:lpstr>
      <vt:lpstr>Tpin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2022-03-08T16:42:46Z</dcterms:created>
  <dcterms:modified xsi:type="dcterms:W3CDTF">2022-03-08T17:19:02Z</dcterms:modified>
</cp:coreProperties>
</file>