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2\Corsi\Fisica-tecnica-ambientale-2015\Verifiche\"/>
    </mc:Choice>
  </mc:AlternateContent>
  <bookViews>
    <workbookView xWindow="2064" yWindow="0" windowWidth="11232" windowHeight="6204"/>
  </bookViews>
  <sheets>
    <sheet name="Sheet1" sheetId="1" r:id="rId1"/>
    <sheet name="Leq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  <c r="B17" i="2"/>
  <c r="D7" i="2"/>
  <c r="D6" i="2"/>
  <c r="D5" i="2"/>
  <c r="D4" i="2"/>
  <c r="D3" i="2"/>
  <c r="D51" i="1"/>
  <c r="C50" i="1"/>
  <c r="B49" i="1"/>
  <c r="D46" i="1"/>
  <c r="B44" i="1"/>
  <c r="C39" i="1"/>
  <c r="D29" i="1"/>
  <c r="B27" i="1"/>
  <c r="B26" i="1"/>
  <c r="D22" i="1"/>
  <c r="B20" i="1"/>
  <c r="B19" i="1"/>
  <c r="D13" i="1"/>
  <c r="D10" i="1"/>
  <c r="B5" i="1"/>
</calcChain>
</file>

<file path=xl/sharedStrings.xml><?xml version="1.0" encoding="utf-8"?>
<sst xmlns="http://schemas.openxmlformats.org/spreadsheetml/2006/main" count="95" uniqueCount="66">
  <si>
    <t xml:space="preserve">A quanti Pa corrisponde un livello di pressione sonora di 100+F dB? </t>
  </si>
  <si>
    <t>Lp =</t>
  </si>
  <si>
    <t>dB</t>
  </si>
  <si>
    <t>=20*log10(p/2E-5)</t>
  </si>
  <si>
    <t>p =</t>
  </si>
  <si>
    <t>Pa</t>
  </si>
  <si>
    <t>=prif*10^(Lp/20)</t>
  </si>
  <si>
    <t>Si misura un livello di pressione sonora di 60+E dB alla distanza di 10+D m da una sorgente puntiforme. A che distanza troveremo un livello di pressione sonora pari a 50+F dB?</t>
  </si>
  <si>
    <t>Lp1 = Lw -11 - 20*log10(d)</t>
  </si>
  <si>
    <t>Lw =Lp1 + 11 + 20*log(d)</t>
  </si>
  <si>
    <t>Lp2 = Lw -11 - 20*log10(d2)</t>
  </si>
  <si>
    <t>d2=10^((Lw-11-Lp2)/20)</t>
  </si>
  <si>
    <t>m</t>
  </si>
  <si>
    <t>d1 =</t>
  </si>
  <si>
    <t>Calcolare il tempo di riverbero di una stanza che misura 10+F m x 6+E/2 m x 3+D/10 m, avente un coeff. di assorbimento acustico apparente α pari a 0.3+C/100</t>
  </si>
  <si>
    <t>a =</t>
  </si>
  <si>
    <t>b =</t>
  </si>
  <si>
    <t>c =</t>
  </si>
  <si>
    <t>V =</t>
  </si>
  <si>
    <t>S =</t>
  </si>
  <si>
    <t>m3</t>
  </si>
  <si>
    <t>m2</t>
  </si>
  <si>
    <t>Alfa =</t>
  </si>
  <si>
    <t>T60 =</t>
  </si>
  <si>
    <t>=0.16*V/(Alfa*S)</t>
  </si>
  <si>
    <t>s</t>
  </si>
  <si>
    <t>Lungo una strada transitano (10+F)*100 veicoli/h, alla velocità di 80+E*4 km/h. Se il livello di potenza sonora di 1 veicolo è pari a 80+D dB(A), determinare il livello di pressione sonora alla distanza di 50+C*4 m dall'asse della strada.</t>
  </si>
  <si>
    <t>N =</t>
  </si>
  <si>
    <t>veic/h</t>
  </si>
  <si>
    <t>Lw1v =</t>
  </si>
  <si>
    <t>dB(A)</t>
  </si>
  <si>
    <t>km/h</t>
  </si>
  <si>
    <t>Lw' =</t>
  </si>
  <si>
    <t>dB(A)/m</t>
  </si>
  <si>
    <t>d =</t>
  </si>
  <si>
    <t>Lp = Lw' -6 -10*log10(d) =</t>
  </si>
  <si>
    <t xml:space="preserve">Entro un locale chiuso una sorgente sonora omnidirezionale ha una distanza </t>
  </si>
  <si>
    <t>critica pari a 2+F/4 m. Determinare il fattore di direttività Q che consente di</t>
  </si>
  <si>
    <t>estendere la distanza critica a 10 m</t>
  </si>
  <si>
    <t>dcr = sqrt(Q*…)</t>
  </si>
  <si>
    <t>Q =</t>
  </si>
  <si>
    <t>dcr =</t>
  </si>
  <si>
    <t>(d2/d1)^2=Q2/Q1</t>
  </si>
  <si>
    <t>(d2/d1)=sqrt(Q2/Q1)</t>
  </si>
  <si>
    <t>Q2 = (d2/d1)^2 =</t>
  </si>
  <si>
    <t>Il solaio situato fra due vani sovrastanti pesa 200+EF kg/m², ed ha una superficie di 10+D m². Se i locali sono alti 2.70 m ed il tempo di riverbero entro essi è pari ad 1+D/10 s, determinare il valore dell'isolamento acustico D alla frequenza di 500 Hz.</t>
  </si>
  <si>
    <t>sigma =</t>
  </si>
  <si>
    <t>kg/m2</t>
  </si>
  <si>
    <t>Legge di Massa</t>
  </si>
  <si>
    <t>f =</t>
  </si>
  <si>
    <t>Hz</t>
  </si>
  <si>
    <t>R = 20*log10(sigma*f)-44 =</t>
  </si>
  <si>
    <t>D = R -10*log10(S/A2)</t>
  </si>
  <si>
    <t>A2 = 0.16*V/T60 =</t>
  </si>
  <si>
    <t>D = R -10*log10(S/A2) =</t>
  </si>
  <si>
    <t>Dalle</t>
  </si>
  <si>
    <t>ore</t>
  </si>
  <si>
    <t>Lp (dBA)</t>
  </si>
  <si>
    <t>Durata (h)</t>
  </si>
  <si>
    <t>Leq=10*log10((10^(L1/10)+10^(L2/10)+…10^(L16/10))/16)</t>
  </si>
  <si>
    <t>Leq =</t>
  </si>
  <si>
    <t>Diurno</t>
  </si>
  <si>
    <t>Notte</t>
  </si>
  <si>
    <t>Giorno</t>
  </si>
  <si>
    <t>Notturno</t>
  </si>
  <si>
    <t>Correzione Verifica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</si>
</sst>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vertical="center"/>
    </xf>
    <xf numFmtId="0" fontId="0" fillId="0" borderId="0" xfId="0" quotePrefix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D1" sqref="D1"/>
    </sheetView>
  </sheetViews>
  <sheetFormatPr defaultRowHeight="13.2" x14ac:dyDescent="0.25"/>
  <cols>
    <col min="4" max="4" width="10.109375" bestFit="1" customWidth="1"/>
  </cols>
  <sheetData>
    <row r="1" spans="1:6" x14ac:dyDescent="0.25">
      <c r="A1" s="6" t="s">
        <v>65</v>
      </c>
      <c r="D1" s="9">
        <v>42130</v>
      </c>
    </row>
    <row r="3" spans="1:6" x14ac:dyDescent="0.25">
      <c r="A3" s="1" t="s">
        <v>0</v>
      </c>
    </row>
    <row r="4" spans="1:6" x14ac:dyDescent="0.25">
      <c r="A4" t="s">
        <v>1</v>
      </c>
      <c r="B4">
        <v>100</v>
      </c>
      <c r="C4" t="s">
        <v>2</v>
      </c>
      <c r="D4" s="2" t="s">
        <v>3</v>
      </c>
    </row>
    <row r="5" spans="1:6" x14ac:dyDescent="0.25">
      <c r="A5" t="s">
        <v>4</v>
      </c>
      <c r="B5" s="6">
        <f>0.00002*10^(B4/20)</f>
        <v>2</v>
      </c>
      <c r="C5" s="6" t="s">
        <v>5</v>
      </c>
      <c r="D5" s="2" t="s">
        <v>6</v>
      </c>
    </row>
    <row r="7" spans="1:6" x14ac:dyDescent="0.25">
      <c r="A7" s="3" t="s">
        <v>7</v>
      </c>
    </row>
    <row r="8" spans="1:6" x14ac:dyDescent="0.25">
      <c r="A8" t="s">
        <v>8</v>
      </c>
      <c r="B8">
        <v>60</v>
      </c>
      <c r="C8" t="s">
        <v>2</v>
      </c>
      <c r="D8" t="s">
        <v>13</v>
      </c>
      <c r="E8">
        <v>10</v>
      </c>
      <c r="F8" t="s">
        <v>12</v>
      </c>
    </row>
    <row r="9" spans="1:6" x14ac:dyDescent="0.25">
      <c r="A9" t="s">
        <v>8</v>
      </c>
    </row>
    <row r="10" spans="1:6" x14ac:dyDescent="0.25">
      <c r="A10" t="s">
        <v>9</v>
      </c>
      <c r="D10">
        <f>60+11+20*LOG10(10)</f>
        <v>91</v>
      </c>
      <c r="E10" t="s">
        <v>2</v>
      </c>
    </row>
    <row r="12" spans="1:6" x14ac:dyDescent="0.25">
      <c r="A12" t="s">
        <v>10</v>
      </c>
    </row>
    <row r="13" spans="1:6" x14ac:dyDescent="0.25">
      <c r="A13" t="s">
        <v>11</v>
      </c>
      <c r="D13" s="6">
        <f>10^((D10-11-50)/20)</f>
        <v>31.622776601683803</v>
      </c>
      <c r="E13" s="6" t="s">
        <v>12</v>
      </c>
    </row>
    <row r="15" spans="1:6" x14ac:dyDescent="0.25">
      <c r="A15" s="3" t="s">
        <v>14</v>
      </c>
    </row>
    <row r="16" spans="1:6" x14ac:dyDescent="0.25">
      <c r="A16" t="s">
        <v>15</v>
      </c>
      <c r="B16">
        <v>10</v>
      </c>
      <c r="C16" t="s">
        <v>12</v>
      </c>
    </row>
    <row r="17" spans="1:9" x14ac:dyDescent="0.25">
      <c r="A17" t="s">
        <v>16</v>
      </c>
      <c r="B17">
        <v>6</v>
      </c>
      <c r="C17" t="s">
        <v>12</v>
      </c>
    </row>
    <row r="18" spans="1:9" x14ac:dyDescent="0.25">
      <c r="A18" t="s">
        <v>17</v>
      </c>
      <c r="B18">
        <v>3</v>
      </c>
      <c r="C18" t="s">
        <v>12</v>
      </c>
    </row>
    <row r="19" spans="1:9" x14ac:dyDescent="0.25">
      <c r="A19" t="s">
        <v>18</v>
      </c>
      <c r="B19">
        <f>B16*B17*B18</f>
        <v>180</v>
      </c>
      <c r="C19" t="s">
        <v>20</v>
      </c>
    </row>
    <row r="20" spans="1:9" x14ac:dyDescent="0.25">
      <c r="A20" t="s">
        <v>19</v>
      </c>
      <c r="B20">
        <f>(B16*B17+B17*B18+B16*B18)*2</f>
        <v>216</v>
      </c>
      <c r="C20" t="s">
        <v>21</v>
      </c>
    </row>
    <row r="21" spans="1:9" x14ac:dyDescent="0.25">
      <c r="A21" t="s">
        <v>22</v>
      </c>
      <c r="B21">
        <v>0.3</v>
      </c>
    </row>
    <row r="22" spans="1:9" x14ac:dyDescent="0.25">
      <c r="A22" t="s">
        <v>23</v>
      </c>
      <c r="B22" s="2" t="s">
        <v>24</v>
      </c>
      <c r="D22" s="6">
        <f>0.16*B19/(B21*B20)</f>
        <v>0.44444444444444448</v>
      </c>
      <c r="E22" s="6" t="s">
        <v>25</v>
      </c>
    </row>
    <row r="24" spans="1:9" x14ac:dyDescent="0.25">
      <c r="A24" s="1" t="s">
        <v>26</v>
      </c>
    </row>
    <row r="25" spans="1:9" x14ac:dyDescent="0.25">
      <c r="A25" t="s">
        <v>27</v>
      </c>
      <c r="B25">
        <v>1000</v>
      </c>
      <c r="C25" t="s">
        <v>28</v>
      </c>
      <c r="D25" t="s">
        <v>18</v>
      </c>
      <c r="E25">
        <v>80</v>
      </c>
      <c r="F25" t="s">
        <v>31</v>
      </c>
      <c r="G25" t="s">
        <v>29</v>
      </c>
      <c r="H25">
        <v>80</v>
      </c>
      <c r="I25" t="s">
        <v>30</v>
      </c>
    </row>
    <row r="26" spans="1:9" x14ac:dyDescent="0.25">
      <c r="A26" t="s">
        <v>15</v>
      </c>
      <c r="B26">
        <f>E25*1000/B25</f>
        <v>80</v>
      </c>
      <c r="C26" t="s">
        <v>12</v>
      </c>
    </row>
    <row r="27" spans="1:9" x14ac:dyDescent="0.25">
      <c r="A27" t="s">
        <v>32</v>
      </c>
      <c r="B27">
        <f>H25-10*LOG10(B26)</f>
        <v>60.969100130080562</v>
      </c>
      <c r="C27" t="s">
        <v>33</v>
      </c>
    </row>
    <row r="28" spans="1:9" x14ac:dyDescent="0.25">
      <c r="A28" t="s">
        <v>34</v>
      </c>
      <c r="B28">
        <v>50</v>
      </c>
      <c r="C28" t="s">
        <v>12</v>
      </c>
    </row>
    <row r="29" spans="1:9" x14ac:dyDescent="0.25">
      <c r="A29" t="s">
        <v>35</v>
      </c>
      <c r="D29" s="6">
        <f>B27-6-10*LOG10(B28)</f>
        <v>37.979400086720375</v>
      </c>
      <c r="E29" s="6" t="s">
        <v>30</v>
      </c>
    </row>
    <row r="31" spans="1:9" x14ac:dyDescent="0.25">
      <c r="A31" s="4" t="s">
        <v>36</v>
      </c>
    </row>
    <row r="32" spans="1:9" x14ac:dyDescent="0.25">
      <c r="A32" s="4" t="s">
        <v>37</v>
      </c>
    </row>
    <row r="33" spans="1:10" x14ac:dyDescent="0.25">
      <c r="A33" s="4" t="s">
        <v>38</v>
      </c>
    </row>
    <row r="34" spans="1:10" x14ac:dyDescent="0.25">
      <c r="A34" s="3"/>
    </row>
    <row r="35" spans="1:10" x14ac:dyDescent="0.25">
      <c r="A35" s="4" t="s">
        <v>39</v>
      </c>
    </row>
    <row r="36" spans="1:10" x14ac:dyDescent="0.25">
      <c r="A36" s="4" t="s">
        <v>40</v>
      </c>
      <c r="B36">
        <v>1</v>
      </c>
      <c r="C36" t="s">
        <v>41</v>
      </c>
      <c r="D36">
        <v>2</v>
      </c>
      <c r="E36" t="s">
        <v>12</v>
      </c>
    </row>
    <row r="37" spans="1:10" x14ac:dyDescent="0.25">
      <c r="A37" s="5" t="s">
        <v>42</v>
      </c>
    </row>
    <row r="38" spans="1:10" x14ac:dyDescent="0.25">
      <c r="A38" s="5" t="s">
        <v>43</v>
      </c>
    </row>
    <row r="39" spans="1:10" x14ac:dyDescent="0.25">
      <c r="A39" t="s">
        <v>44</v>
      </c>
      <c r="C39" s="6">
        <f>(10/D36)^2</f>
        <v>25</v>
      </c>
    </row>
    <row r="41" spans="1:10" ht="43.8" customHeight="1" x14ac:dyDescent="0.25">
      <c r="A41" s="7" t="s">
        <v>45</v>
      </c>
      <c r="B41" s="8"/>
      <c r="C41" s="8"/>
      <c r="D41" s="8"/>
      <c r="E41" s="8"/>
      <c r="F41" s="8"/>
      <c r="G41" s="8"/>
      <c r="H41" s="8"/>
      <c r="I41" s="8"/>
      <c r="J41" s="8"/>
    </row>
    <row r="43" spans="1:10" x14ac:dyDescent="0.25">
      <c r="A43" t="s">
        <v>19</v>
      </c>
      <c r="B43">
        <v>10</v>
      </c>
      <c r="C43" t="s">
        <v>21</v>
      </c>
      <c r="D43" t="s">
        <v>49</v>
      </c>
      <c r="E43">
        <v>500</v>
      </c>
      <c r="F43" t="s">
        <v>50</v>
      </c>
    </row>
    <row r="44" spans="1:10" x14ac:dyDescent="0.25">
      <c r="A44" t="s">
        <v>46</v>
      </c>
      <c r="B44">
        <f>200</f>
        <v>200</v>
      </c>
      <c r="C44" t="s">
        <v>47</v>
      </c>
    </row>
    <row r="45" spans="1:10" x14ac:dyDescent="0.25">
      <c r="A45" t="s">
        <v>48</v>
      </c>
    </row>
    <row r="46" spans="1:10" x14ac:dyDescent="0.25">
      <c r="A46" t="s">
        <v>51</v>
      </c>
      <c r="D46">
        <f>20*LOG10(B44*E43)-44</f>
        <v>56</v>
      </c>
      <c r="E46" t="s">
        <v>2</v>
      </c>
    </row>
    <row r="47" spans="1:10" x14ac:dyDescent="0.25">
      <c r="A47" t="s">
        <v>52</v>
      </c>
    </row>
    <row r="48" spans="1:10" x14ac:dyDescent="0.25">
      <c r="A48" t="s">
        <v>23</v>
      </c>
      <c r="B48">
        <v>1</v>
      </c>
      <c r="C48" t="s">
        <v>25</v>
      </c>
    </row>
    <row r="49" spans="1:5" x14ac:dyDescent="0.25">
      <c r="A49" t="s">
        <v>18</v>
      </c>
      <c r="B49">
        <f>B43*2.7</f>
        <v>27</v>
      </c>
      <c r="C49" t="s">
        <v>20</v>
      </c>
    </row>
    <row r="50" spans="1:5" x14ac:dyDescent="0.25">
      <c r="A50" t="s">
        <v>53</v>
      </c>
      <c r="C50">
        <f>0.16*B49/B48</f>
        <v>4.32</v>
      </c>
      <c r="D50" t="s">
        <v>21</v>
      </c>
    </row>
    <row r="51" spans="1:5" x14ac:dyDescent="0.25">
      <c r="A51" t="s">
        <v>54</v>
      </c>
      <c r="D51" s="6">
        <f>D46-10*LOG10(B43/C50)</f>
        <v>52.354837468149121</v>
      </c>
      <c r="E51" s="6" t="s">
        <v>2</v>
      </c>
    </row>
  </sheetData>
  <mergeCells count="1">
    <mergeCell ref="A41:J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/>
  </sheetViews>
  <sheetFormatPr defaultRowHeight="13.2" x14ac:dyDescent="0.25"/>
  <sheetData>
    <row r="2" spans="1:5" x14ac:dyDescent="0.25">
      <c r="A2" t="s">
        <v>55</v>
      </c>
      <c r="B2" t="s">
        <v>56</v>
      </c>
      <c r="C2" t="s">
        <v>57</v>
      </c>
      <c r="D2" t="s">
        <v>58</v>
      </c>
      <c r="E2" t="s">
        <v>63</v>
      </c>
    </row>
    <row r="3" spans="1:5" x14ac:dyDescent="0.25">
      <c r="A3">
        <v>6</v>
      </c>
      <c r="B3">
        <v>7</v>
      </c>
      <c r="C3">
        <v>60</v>
      </c>
      <c r="D3">
        <f>B3-A3</f>
        <v>1</v>
      </c>
    </row>
    <row r="4" spans="1:5" x14ac:dyDescent="0.25">
      <c r="A4">
        <v>7</v>
      </c>
      <c r="B4">
        <v>8</v>
      </c>
      <c r="C4">
        <v>65</v>
      </c>
      <c r="D4">
        <f>B4-A4</f>
        <v>1</v>
      </c>
    </row>
    <row r="5" spans="1:5" x14ac:dyDescent="0.25">
      <c r="A5">
        <v>8</v>
      </c>
      <c r="B5">
        <v>9</v>
      </c>
      <c r="C5">
        <v>75</v>
      </c>
      <c r="D5">
        <f>B5-A5</f>
        <v>1</v>
      </c>
    </row>
    <row r="6" spans="1:5" x14ac:dyDescent="0.25">
      <c r="A6">
        <v>9</v>
      </c>
      <c r="B6">
        <v>18</v>
      </c>
      <c r="C6">
        <v>70</v>
      </c>
      <c r="D6">
        <f>B6-A6</f>
        <v>9</v>
      </c>
    </row>
    <row r="7" spans="1:5" x14ac:dyDescent="0.25">
      <c r="A7">
        <v>18</v>
      </c>
      <c r="B7">
        <v>22</v>
      </c>
      <c r="C7">
        <v>67</v>
      </c>
      <c r="D7">
        <f>B7-A7</f>
        <v>4</v>
      </c>
    </row>
    <row r="8" spans="1:5" x14ac:dyDescent="0.25">
      <c r="A8" t="s">
        <v>55</v>
      </c>
      <c r="B8" t="s">
        <v>56</v>
      </c>
      <c r="C8" t="s">
        <v>57</v>
      </c>
      <c r="D8" t="s">
        <v>58</v>
      </c>
      <c r="E8" t="s">
        <v>62</v>
      </c>
    </row>
    <row r="9" spans="1:5" x14ac:dyDescent="0.25">
      <c r="A9">
        <v>22</v>
      </c>
      <c r="B9">
        <v>2</v>
      </c>
      <c r="C9">
        <v>60</v>
      </c>
      <c r="D9">
        <v>4</v>
      </c>
    </row>
    <row r="10" spans="1:5" x14ac:dyDescent="0.25">
      <c r="A10">
        <v>2</v>
      </c>
      <c r="B10">
        <v>3</v>
      </c>
      <c r="C10">
        <v>50</v>
      </c>
      <c r="D10">
        <v>1</v>
      </c>
    </row>
    <row r="11" spans="1:5" x14ac:dyDescent="0.25">
      <c r="A11">
        <v>3</v>
      </c>
      <c r="B11">
        <v>4</v>
      </c>
      <c r="C11">
        <v>45</v>
      </c>
      <c r="D11">
        <v>1</v>
      </c>
    </row>
    <row r="12" spans="1:5" x14ac:dyDescent="0.25">
      <c r="A12">
        <v>4</v>
      </c>
      <c r="B12">
        <v>6</v>
      </c>
      <c r="C12">
        <v>55</v>
      </c>
      <c r="D12">
        <v>2</v>
      </c>
    </row>
    <row r="16" spans="1:5" x14ac:dyDescent="0.25">
      <c r="A16" t="s">
        <v>59</v>
      </c>
    </row>
    <row r="17" spans="1:4" x14ac:dyDescent="0.25">
      <c r="A17" s="6" t="s">
        <v>60</v>
      </c>
      <c r="B17" s="6">
        <f>10*LOG10((D3*10^(C3/10)+D4*10^(C4/10)+D5*10^(C5/10)+D6*10^(C6/10)+D7*10^(C7/10))/16)</f>
        <v>69.59734468155942</v>
      </c>
      <c r="C17" s="6" t="s">
        <v>30</v>
      </c>
      <c r="D17" t="s">
        <v>61</v>
      </c>
    </row>
    <row r="18" spans="1:4" x14ac:dyDescent="0.25">
      <c r="A18" s="6" t="s">
        <v>60</v>
      </c>
      <c r="B18" s="6">
        <f>10*LOG10((D9*10^(C9/10)+D10*10^(C10/10)+D11*10^(C11/10)+D12*10^(C12/10))/8)</f>
        <v>57.748889045108015</v>
      </c>
      <c r="C18" s="6" t="s">
        <v>30</v>
      </c>
      <c r="D18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Leq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2015-05-06T10:10:37Z</dcterms:created>
  <dcterms:modified xsi:type="dcterms:W3CDTF">2015-05-06T11:42:22Z</dcterms:modified>
</cp:coreProperties>
</file>