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Corsi\Fisica-Tecnica-Ambientale-2016\Lezioni\"/>
    </mc:Choice>
  </mc:AlternateContent>
  <bookViews>
    <workbookView xWindow="1032" yWindow="0" windowWidth="11256" windowHeight="6252"/>
  </bookViews>
  <sheets>
    <sheet name="Sheet1" sheetId="1" r:id="rId1"/>
  </sheets>
  <definedNames>
    <definedName name="cp">Sheet1!$E$12</definedName>
    <definedName name="DT">Sheet1!$B$2</definedName>
    <definedName name="GG">Sheet1!$G$16</definedName>
    <definedName name="Mpunto">Sheet1!$G$13</definedName>
    <definedName name="Qinvol">Sheet1!$H$3</definedName>
    <definedName name="Qpar">Sheet1!$J$4</definedName>
    <definedName name="Qserr">Sheet1!$H$5</definedName>
    <definedName name="Qterr">Sheet1!$H$7</definedName>
    <definedName name="Qtettp">Sheet1!$H$6</definedName>
    <definedName name="Qtot">Sheet1!$H$15</definedName>
    <definedName name="Rho">Sheet1!$E$11</definedName>
    <definedName name="Spar">Sheet1!$B$4</definedName>
    <definedName name="Sserr">Sheet1!$B$5</definedName>
    <definedName name="Sterreno">Sheet1!$B$7</definedName>
    <definedName name="Stetto">Sheet1!$B$6</definedName>
    <definedName name="U">Sheet1!$E$4</definedName>
    <definedName name="Userr">Sheet1!$E$5</definedName>
    <definedName name="Uterr">Sheet1!$E$7</definedName>
    <definedName name="Utetto">Sheet1!$E$6</definedName>
    <definedName name="V">Sheet1!$B$12</definedName>
    <definedName name="Vpunto">Sheet1!$B$13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8" i="1"/>
  <c r="G19" i="1" s="1"/>
  <c r="H15" i="1"/>
  <c r="H14" i="1"/>
  <c r="G13" i="1"/>
  <c r="B13" i="1"/>
  <c r="B12" i="1"/>
  <c r="H3" i="1"/>
  <c r="H7" i="1"/>
  <c r="H6" i="1"/>
  <c r="H5" i="1"/>
  <c r="J4" i="1"/>
</calcChain>
</file>

<file path=xl/sharedStrings.xml><?xml version="1.0" encoding="utf-8"?>
<sst xmlns="http://schemas.openxmlformats.org/spreadsheetml/2006/main" count="61" uniqueCount="41">
  <si>
    <t>Fabbisogno energetico di un edificio</t>
  </si>
  <si>
    <t>1) Dispersioni dell'involucro</t>
  </si>
  <si>
    <t>confine con altri locali</t>
  </si>
  <si>
    <t>2) Ricambio aria</t>
  </si>
  <si>
    <t>mezzo ricambio orario</t>
  </si>
  <si>
    <t>V =</t>
  </si>
  <si>
    <t>m3</t>
  </si>
  <si>
    <t>Portata in volume di ricambio =</t>
  </si>
  <si>
    <t>m3/h</t>
  </si>
  <si>
    <t>1 kWh = 3600000 J</t>
  </si>
  <si>
    <t>Calcolo potenze (W)</t>
  </si>
  <si>
    <t>Qpunto =</t>
  </si>
  <si>
    <t>U*Spar*DT = DT/Rtot =</t>
  </si>
  <si>
    <t>Pareti cieche verso esterno Spar =</t>
  </si>
  <si>
    <t>m2</t>
  </si>
  <si>
    <t>DT =</t>
  </si>
  <si>
    <t>°C</t>
  </si>
  <si>
    <t>U =</t>
  </si>
  <si>
    <t>W/m2K</t>
  </si>
  <si>
    <t>W</t>
  </si>
  <si>
    <t>serramenti Sserr =</t>
  </si>
  <si>
    <t>tetto                                         Stetto =</t>
  </si>
  <si>
    <t>terreno                                Sterreno =</t>
  </si>
  <si>
    <t>Qinvol =</t>
  </si>
  <si>
    <t>Mpunto =</t>
  </si>
  <si>
    <t>Rho =</t>
  </si>
  <si>
    <t>kg/m3</t>
  </si>
  <si>
    <t>Vpunto * rho /3600 =</t>
  </si>
  <si>
    <t>kg/s</t>
  </si>
  <si>
    <t>Qpunto,vent =</t>
  </si>
  <si>
    <t>cp =</t>
  </si>
  <si>
    <t>J/kgK</t>
  </si>
  <si>
    <t>Mpunto * cp * DT =</t>
  </si>
  <si>
    <t>GG =</t>
  </si>
  <si>
    <t>Qpunto,tot =</t>
  </si>
  <si>
    <t>Eptot =</t>
  </si>
  <si>
    <t>kWh/m2anno</t>
  </si>
  <si>
    <t>kWh/anno</t>
  </si>
  <si>
    <t>J/anno</t>
  </si>
  <si>
    <t>Classe :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</si>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</sst>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0" zoomScale="150" zoomScaleNormal="150" workbookViewId="0">
      <selection activeCell="G18" sqref="G18"/>
    </sheetView>
  </sheetViews>
  <sheetFormatPr defaultRowHeight="13.2" x14ac:dyDescent="0.25"/>
  <cols>
    <col min="1" max="1" width="32.109375" customWidth="1"/>
    <col min="7" max="7" width="12.21875" bestFit="1" customWidth="1"/>
    <col min="9" max="9" width="11.44140625" customWidth="1"/>
  </cols>
  <sheetData>
    <row r="1" spans="1:11" x14ac:dyDescent="0.25">
      <c r="A1" s="3" t="s">
        <v>0</v>
      </c>
      <c r="G1" s="1" t="s">
        <v>9</v>
      </c>
    </row>
    <row r="2" spans="1:11" x14ac:dyDescent="0.25">
      <c r="A2" s="2" t="s">
        <v>15</v>
      </c>
      <c r="B2">
        <v>20</v>
      </c>
      <c r="C2" t="s">
        <v>16</v>
      </c>
      <c r="G2" t="s">
        <v>10</v>
      </c>
    </row>
    <row r="3" spans="1:11" x14ac:dyDescent="0.25">
      <c r="A3" s="1" t="s">
        <v>1</v>
      </c>
      <c r="G3" s="3" t="s">
        <v>23</v>
      </c>
      <c r="H3" s="3">
        <f>Qpar+Qserr+Qtettp+Qterr</f>
        <v>2511</v>
      </c>
      <c r="I3" s="3" t="s">
        <v>19</v>
      </c>
    </row>
    <row r="4" spans="1:11" x14ac:dyDescent="0.25">
      <c r="A4" t="s">
        <v>13</v>
      </c>
      <c r="B4">
        <v>100</v>
      </c>
      <c r="C4" t="s">
        <v>14</v>
      </c>
      <c r="D4" s="2" t="s">
        <v>17</v>
      </c>
      <c r="E4">
        <v>0.45</v>
      </c>
      <c r="F4" t="s">
        <v>18</v>
      </c>
      <c r="G4" t="s">
        <v>11</v>
      </c>
      <c r="H4" t="s">
        <v>12</v>
      </c>
      <c r="J4">
        <f>U*Spar*DT</f>
        <v>900</v>
      </c>
      <c r="K4" t="s">
        <v>19</v>
      </c>
    </row>
    <row r="5" spans="1:11" x14ac:dyDescent="0.25">
      <c r="A5" t="s">
        <v>20</v>
      </c>
      <c r="B5">
        <v>2.5</v>
      </c>
      <c r="C5" t="s">
        <v>14</v>
      </c>
      <c r="D5" s="2" t="s">
        <v>17</v>
      </c>
      <c r="E5">
        <v>1.5</v>
      </c>
      <c r="F5" t="s">
        <v>18</v>
      </c>
      <c r="G5" t="s">
        <v>11</v>
      </c>
      <c r="H5">
        <f>Userr*Sserr*DT</f>
        <v>75</v>
      </c>
      <c r="I5" t="s">
        <v>19</v>
      </c>
    </row>
    <row r="6" spans="1:11" x14ac:dyDescent="0.25">
      <c r="A6" t="s">
        <v>21</v>
      </c>
      <c r="B6">
        <v>120</v>
      </c>
      <c r="C6" t="s">
        <v>14</v>
      </c>
      <c r="D6" s="2" t="s">
        <v>17</v>
      </c>
      <c r="E6">
        <v>0.35</v>
      </c>
      <c r="F6" t="s">
        <v>18</v>
      </c>
      <c r="G6" t="s">
        <v>11</v>
      </c>
      <c r="H6">
        <f>Utetto*Stetto*DT</f>
        <v>840</v>
      </c>
      <c r="I6" t="s">
        <v>19</v>
      </c>
    </row>
    <row r="7" spans="1:11" x14ac:dyDescent="0.25">
      <c r="A7" t="s">
        <v>22</v>
      </c>
      <c r="B7">
        <v>120</v>
      </c>
      <c r="C7" t="s">
        <v>14</v>
      </c>
      <c r="D7" s="2" t="s">
        <v>17</v>
      </c>
      <c r="E7">
        <v>0.28999999999999998</v>
      </c>
      <c r="F7" t="s">
        <v>18</v>
      </c>
      <c r="G7" t="s">
        <v>11</v>
      </c>
      <c r="H7">
        <f>Uterr*Sterreno*DT</f>
        <v>696</v>
      </c>
      <c r="I7" t="s">
        <v>19</v>
      </c>
    </row>
    <row r="8" spans="1:11" x14ac:dyDescent="0.25">
      <c r="A8" t="s">
        <v>2</v>
      </c>
    </row>
    <row r="10" spans="1:11" x14ac:dyDescent="0.25">
      <c r="A10" s="1" t="s">
        <v>3</v>
      </c>
    </row>
    <row r="11" spans="1:11" x14ac:dyDescent="0.25">
      <c r="A11" t="s">
        <v>4</v>
      </c>
      <c r="D11" t="s">
        <v>25</v>
      </c>
      <c r="E11">
        <v>1.2</v>
      </c>
      <c r="F11" t="s">
        <v>26</v>
      </c>
    </row>
    <row r="12" spans="1:11" x14ac:dyDescent="0.25">
      <c r="A12" t="s">
        <v>5</v>
      </c>
      <c r="B12">
        <f>120*3</f>
        <v>360</v>
      </c>
      <c r="C12" t="s">
        <v>6</v>
      </c>
      <c r="D12" t="s">
        <v>30</v>
      </c>
      <c r="E12">
        <v>1005</v>
      </c>
      <c r="F12" t="s">
        <v>31</v>
      </c>
    </row>
    <row r="13" spans="1:11" x14ac:dyDescent="0.25">
      <c r="A13" t="s">
        <v>7</v>
      </c>
      <c r="B13">
        <f>V*0.5</f>
        <v>180</v>
      </c>
      <c r="C13" t="s">
        <v>8</v>
      </c>
      <c r="D13" t="s">
        <v>24</v>
      </c>
      <c r="E13" t="s">
        <v>27</v>
      </c>
      <c r="G13">
        <f>Vpunto*Rho/3600</f>
        <v>0.06</v>
      </c>
      <c r="H13" t="s">
        <v>28</v>
      </c>
    </row>
    <row r="14" spans="1:11" x14ac:dyDescent="0.25">
      <c r="D14" t="s">
        <v>29</v>
      </c>
      <c r="F14" t="s">
        <v>32</v>
      </c>
      <c r="H14" s="3">
        <f>Mpunto*cp*DT</f>
        <v>1206</v>
      </c>
      <c r="I14" s="3" t="s">
        <v>19</v>
      </c>
    </row>
    <row r="15" spans="1:11" x14ac:dyDescent="0.25">
      <c r="F15" t="s">
        <v>34</v>
      </c>
      <c r="H15">
        <f>Qinvol+H14</f>
        <v>3717</v>
      </c>
      <c r="I15" t="s">
        <v>19</v>
      </c>
    </row>
    <row r="16" spans="1:11" x14ac:dyDescent="0.25">
      <c r="F16" t="s">
        <v>33</v>
      </c>
      <c r="G16">
        <v>2502</v>
      </c>
    </row>
    <row r="17" spans="6:8" x14ac:dyDescent="0.25">
      <c r="F17" t="s">
        <v>35</v>
      </c>
      <c r="G17">
        <f>Qtot/20*GG*24*3600</f>
        <v>40175714880</v>
      </c>
      <c r="H17" t="s">
        <v>38</v>
      </c>
    </row>
    <row r="18" spans="6:8" x14ac:dyDescent="0.25">
      <c r="F18" t="s">
        <v>35</v>
      </c>
      <c r="G18">
        <f>G17/3600000</f>
        <v>11159.9208</v>
      </c>
      <c r="H18" t="s">
        <v>37</v>
      </c>
    </row>
    <row r="19" spans="6:8" x14ac:dyDescent="0.25">
      <c r="F19" t="s">
        <v>35</v>
      </c>
      <c r="G19">
        <f>G18/Sterreno</f>
        <v>92.999340000000004</v>
      </c>
      <c r="H19" t="s">
        <v>36</v>
      </c>
    </row>
    <row r="20" spans="6:8" x14ac:dyDescent="0.25">
      <c r="F20" t="s">
        <v>39</v>
      </c>
      <c r="G2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21</vt:i4>
      </vt:variant>
    </vt:vector>
  </HeadingPairs>
  <TitlesOfParts>
    <vt:vector size="22" baseType="lpstr">
      <vt:lpstr>Sheet1</vt:lpstr>
      <vt:lpstr>cp</vt:lpstr>
      <vt:lpstr>DT</vt:lpstr>
      <vt:lpstr>GG</vt:lpstr>
      <vt:lpstr>Mpunto</vt:lpstr>
      <vt:lpstr>Qinvol</vt:lpstr>
      <vt:lpstr>Qpar</vt:lpstr>
      <vt:lpstr>Qserr</vt:lpstr>
      <vt:lpstr>Qterr</vt:lpstr>
      <vt:lpstr>Qtettp</vt:lpstr>
      <vt:lpstr>Qtot</vt:lpstr>
      <vt:lpstr>Rho</vt:lpstr>
      <vt:lpstr>Spar</vt:lpstr>
      <vt:lpstr>Sserr</vt:lpstr>
      <vt:lpstr>Sterreno</vt:lpstr>
      <vt:lpstr>Stetto</vt:lpstr>
      <vt:lpstr>U</vt:lpstr>
      <vt:lpstr>Userr</vt:lpstr>
      <vt:lpstr>Uterr</vt:lpstr>
      <vt:lpstr>Utetto</vt:lpstr>
      <vt:lpstr>V</vt:lpstr>
      <vt:lpstr>Vpunto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2016-04-07T07:13:14Z</dcterms:created>
  <dcterms:modified xsi:type="dcterms:W3CDTF">2016-04-07T07:58:31Z</dcterms:modified>
</cp:coreProperties>
</file>