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Ambientale-2016\Lezioni\"/>
    </mc:Choice>
  </mc:AlternateContent>
  <bookViews>
    <workbookView xWindow="1032" yWindow="0" windowWidth="11256" windowHeight="6252" activeTab="2"/>
  </bookViews>
  <sheets>
    <sheet name="Aerei" sheetId="1" r:id="rId1"/>
    <sheet name="Strada" sheetId="2" r:id="rId2"/>
    <sheet name="Cantiere" sheetId="3" r:id="rId3"/>
  </sheets>
  <definedNames>
    <definedName name="SELtot">Aerei!$D$5</definedName>
    <definedName name="T">Aerei!$B$3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E11" i="3"/>
  <c r="B13" i="3"/>
  <c r="B9" i="3"/>
  <c r="B4" i="3"/>
  <c r="E11" i="2"/>
  <c r="B11" i="2"/>
  <c r="B10" i="2"/>
  <c r="B9" i="2"/>
  <c r="B8" i="2"/>
  <c r="B7" i="2"/>
  <c r="B8" i="1"/>
  <c r="B6" i="1"/>
  <c r="D4" i="1"/>
  <c r="D5" i="1"/>
  <c r="B3" i="1"/>
</calcChain>
</file>

<file path=xl/sharedStrings.xml><?xml version="1.0" encoding="utf-8"?>
<sst xmlns="http://schemas.openxmlformats.org/spreadsheetml/2006/main" count="80" uniqueCount="45">
  <si>
    <t>SEL =</t>
  </si>
  <si>
    <t>dB(A)</t>
  </si>
  <si>
    <t>Fokker 50</t>
  </si>
  <si>
    <t>N =</t>
  </si>
  <si>
    <t>velivoli/giorno</t>
  </si>
  <si>
    <t>T =</t>
  </si>
  <si>
    <t>s</t>
  </si>
  <si>
    <t>Leq =</t>
  </si>
  <si>
    <t>SELtot = SEL +10*log10(N) =</t>
  </si>
  <si>
    <t>Leq = SELtot - 10*log10(T) =</t>
  </si>
  <si>
    <t>N2 =</t>
  </si>
  <si>
    <t>velivoli/notte</t>
  </si>
  <si>
    <t>Leq,N =</t>
  </si>
  <si>
    <t>T2 =</t>
  </si>
  <si>
    <t>SELauto =</t>
  </si>
  <si>
    <t>a</t>
  </si>
  <si>
    <t>m</t>
  </si>
  <si>
    <t>SELcamion =</t>
  </si>
  <si>
    <t>Nauto =</t>
  </si>
  <si>
    <t>auto/h</t>
  </si>
  <si>
    <t>Ncamion =</t>
  </si>
  <si>
    <t>camion/h</t>
  </si>
  <si>
    <t>r =</t>
  </si>
  <si>
    <t>Calcolo Leq al recettore</t>
  </si>
  <si>
    <t>SELtot,camion =</t>
  </si>
  <si>
    <t>SELtot,auto =</t>
  </si>
  <si>
    <t>SELtot,a+c =</t>
  </si>
  <si>
    <t>Leq,1h,7.5m =</t>
  </si>
  <si>
    <t>Leq,1h,50m =</t>
  </si>
  <si>
    <t>h</t>
  </si>
  <si>
    <t>Lep =</t>
  </si>
  <si>
    <t>Leq1 =</t>
  </si>
  <si>
    <t>per</t>
  </si>
  <si>
    <t>Leq2 =</t>
  </si>
  <si>
    <t>muratore</t>
  </si>
  <si>
    <t>smerigliatrice</t>
  </si>
  <si>
    <t>Leq3 =</t>
  </si>
  <si>
    <t>manovale</t>
  </si>
  <si>
    <t>Leq4 =</t>
  </si>
  <si>
    <t>gru</t>
  </si>
  <si>
    <t>Profilo di esposizione di un operaio</t>
  </si>
  <si>
    <t xml:space="preserve">Leq,tot = 10*log10((T1*10^(L1/10)+T2*10^(L2/10)+T3*10(L3/10)+T4*10^(L4))/(T1+T2+T3+T4)) </t>
  </si>
  <si>
    <t>Leq,tot =</t>
  </si>
  <si>
    <t>Totali</t>
  </si>
  <si>
    <t>Lep = Leqtot+10*log10(Ttot/8)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</si>
</sst>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84" zoomScaleNormal="184" workbookViewId="0">
      <selection activeCell="B10" sqref="B10"/>
    </sheetView>
  </sheetViews>
  <sheetFormatPr defaultRowHeight="13.2" x14ac:dyDescent="0.25"/>
  <sheetData>
    <row r="1" spans="1:5" x14ac:dyDescent="0.25">
      <c r="A1" t="s">
        <v>0</v>
      </c>
      <c r="B1">
        <v>85</v>
      </c>
      <c r="C1" t="s">
        <v>1</v>
      </c>
      <c r="D1" t="s">
        <v>2</v>
      </c>
    </row>
    <row r="2" spans="1:5" x14ac:dyDescent="0.25">
      <c r="A2" t="s">
        <v>3</v>
      </c>
      <c r="B2">
        <v>13</v>
      </c>
      <c r="C2" t="s">
        <v>4</v>
      </c>
    </row>
    <row r="3" spans="1:5" x14ac:dyDescent="0.25">
      <c r="A3" t="s">
        <v>5</v>
      </c>
      <c r="B3">
        <f>16*3600</f>
        <v>57600</v>
      </c>
      <c r="C3" t="s">
        <v>6</v>
      </c>
    </row>
    <row r="4" spans="1:5" x14ac:dyDescent="0.25">
      <c r="A4" t="s">
        <v>9</v>
      </c>
      <c r="D4" s="1">
        <f>SELtot-10*LOG10(T)</f>
        <v>48.535208688836242</v>
      </c>
      <c r="E4" t="s">
        <v>1</v>
      </c>
    </row>
    <row r="5" spans="1:5" x14ac:dyDescent="0.25">
      <c r="A5" t="s">
        <v>8</v>
      </c>
      <c r="D5" s="1">
        <f>B1+10*LOG10(B2)</f>
        <v>96.139433523068362</v>
      </c>
      <c r="E5" t="s">
        <v>1</v>
      </c>
    </row>
    <row r="6" spans="1:5" x14ac:dyDescent="0.25">
      <c r="A6" t="s">
        <v>13</v>
      </c>
      <c r="B6">
        <f>3600*8</f>
        <v>28800</v>
      </c>
      <c r="C6" t="s">
        <v>6</v>
      </c>
    </row>
    <row r="7" spans="1:5" x14ac:dyDescent="0.25">
      <c r="A7" t="s">
        <v>10</v>
      </c>
      <c r="B7">
        <v>13</v>
      </c>
      <c r="C7" t="s">
        <v>11</v>
      </c>
    </row>
    <row r="8" spans="1:5" x14ac:dyDescent="0.25">
      <c r="A8" t="s">
        <v>12</v>
      </c>
      <c r="B8" s="1">
        <f>B1+10*LOG10(B7)-10*LOG10(B6)</f>
        <v>51.545508645476055</v>
      </c>
      <c r="C8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2" zoomScale="174" zoomScaleNormal="174" workbookViewId="0">
      <selection activeCell="B11" sqref="B11"/>
    </sheetView>
  </sheetViews>
  <sheetFormatPr defaultRowHeight="13.2" x14ac:dyDescent="0.25"/>
  <cols>
    <col min="1" max="1" width="15.77734375" customWidth="1"/>
  </cols>
  <sheetData>
    <row r="1" spans="1:6" x14ac:dyDescent="0.25">
      <c r="A1" t="s">
        <v>14</v>
      </c>
      <c r="B1">
        <v>83</v>
      </c>
      <c r="C1" t="s">
        <v>1</v>
      </c>
      <c r="D1" t="s">
        <v>15</v>
      </c>
      <c r="E1">
        <v>7.5</v>
      </c>
      <c r="F1" t="s">
        <v>16</v>
      </c>
    </row>
    <row r="2" spans="1:6" x14ac:dyDescent="0.25">
      <c r="A2" t="s">
        <v>17</v>
      </c>
      <c r="B2">
        <v>90</v>
      </c>
      <c r="C2" t="s">
        <v>1</v>
      </c>
      <c r="D2" t="s">
        <v>15</v>
      </c>
      <c r="E2">
        <v>7.5</v>
      </c>
      <c r="F2" t="s">
        <v>16</v>
      </c>
    </row>
    <row r="3" spans="1:6" x14ac:dyDescent="0.25">
      <c r="A3" t="s">
        <v>18</v>
      </c>
      <c r="B3">
        <v>1000</v>
      </c>
      <c r="C3" t="s">
        <v>19</v>
      </c>
    </row>
    <row r="4" spans="1:6" x14ac:dyDescent="0.25">
      <c r="A4" t="s">
        <v>20</v>
      </c>
      <c r="B4">
        <v>200</v>
      </c>
      <c r="C4" t="s">
        <v>21</v>
      </c>
    </row>
    <row r="5" spans="1:6" x14ac:dyDescent="0.25">
      <c r="A5" t="s">
        <v>22</v>
      </c>
      <c r="B5">
        <v>265</v>
      </c>
      <c r="C5" t="s">
        <v>16</v>
      </c>
    </row>
    <row r="6" spans="1:6" x14ac:dyDescent="0.25">
      <c r="A6" t="s">
        <v>23</v>
      </c>
    </row>
    <row r="7" spans="1:6" x14ac:dyDescent="0.25">
      <c r="A7" t="s">
        <v>25</v>
      </c>
      <c r="B7" s="1">
        <f>B1+10*LOG10(B3)</f>
        <v>113</v>
      </c>
      <c r="C7" t="s">
        <v>1</v>
      </c>
    </row>
    <row r="8" spans="1:6" x14ac:dyDescent="0.25">
      <c r="A8" t="s">
        <v>24</v>
      </c>
      <c r="B8" s="1">
        <f>B2+10*LOG10(B4)</f>
        <v>113.01029995663981</v>
      </c>
      <c r="C8" t="s">
        <v>1</v>
      </c>
    </row>
    <row r="9" spans="1:6" x14ac:dyDescent="0.25">
      <c r="A9" t="s">
        <v>26</v>
      </c>
      <c r="B9" s="1">
        <f>10*LOG10(10^(B7/10)+10^(B8/10))</f>
        <v>116.01545298844897</v>
      </c>
      <c r="C9" t="s">
        <v>1</v>
      </c>
    </row>
    <row r="10" spans="1:6" x14ac:dyDescent="0.25">
      <c r="A10" t="s">
        <v>27</v>
      </c>
      <c r="B10" s="1">
        <f>B9-10*LOG10(3600)</f>
        <v>80.452427980776093</v>
      </c>
      <c r="C10" t="s">
        <v>1</v>
      </c>
      <c r="D10" t="s">
        <v>15</v>
      </c>
      <c r="E10">
        <v>7.5</v>
      </c>
      <c r="F10" t="s">
        <v>16</v>
      </c>
    </row>
    <row r="11" spans="1:6" x14ac:dyDescent="0.25">
      <c r="A11" t="s">
        <v>28</v>
      </c>
      <c r="B11" s="1">
        <f>B10+10*LOG10(E10/B5)</f>
        <v>64.97058187532501</v>
      </c>
      <c r="C11" t="s">
        <v>1</v>
      </c>
      <c r="D11" t="s">
        <v>15</v>
      </c>
      <c r="E11">
        <f>B5</f>
        <v>265</v>
      </c>
      <c r="F11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zoomScale="120" zoomScaleNormal="120" workbookViewId="0">
      <selection activeCell="D15" sqref="D15"/>
    </sheetView>
  </sheetViews>
  <sheetFormatPr defaultRowHeight="13.2" x14ac:dyDescent="0.25"/>
  <sheetData>
    <row r="2" spans="1:7" x14ac:dyDescent="0.25">
      <c r="A2" t="s">
        <v>7</v>
      </c>
      <c r="B2">
        <v>84</v>
      </c>
      <c r="C2" t="s">
        <v>1</v>
      </c>
    </row>
    <row r="3" spans="1:7" x14ac:dyDescent="0.25">
      <c r="A3" t="s">
        <v>5</v>
      </c>
      <c r="B3">
        <v>10</v>
      </c>
      <c r="C3" t="s">
        <v>29</v>
      </c>
    </row>
    <row r="4" spans="1:7" x14ac:dyDescent="0.25">
      <c r="A4" t="s">
        <v>30</v>
      </c>
      <c r="B4" s="1">
        <f>B2+10*LOG10(B3/8)</f>
        <v>84.969100130080562</v>
      </c>
      <c r="C4" t="s">
        <v>1</v>
      </c>
    </row>
    <row r="6" spans="1:7" x14ac:dyDescent="0.25">
      <c r="A6" t="s">
        <v>40</v>
      </c>
    </row>
    <row r="7" spans="1:7" x14ac:dyDescent="0.25">
      <c r="A7" t="s">
        <v>31</v>
      </c>
      <c r="B7">
        <v>84</v>
      </c>
      <c r="C7" t="s">
        <v>1</v>
      </c>
      <c r="D7" t="s">
        <v>32</v>
      </c>
      <c r="E7">
        <v>2</v>
      </c>
      <c r="F7" t="s">
        <v>29</v>
      </c>
      <c r="G7" t="s">
        <v>34</v>
      </c>
    </row>
    <row r="8" spans="1:7" x14ac:dyDescent="0.25">
      <c r="A8" t="s">
        <v>33</v>
      </c>
      <c r="B8">
        <v>89</v>
      </c>
      <c r="C8" t="s">
        <v>1</v>
      </c>
      <c r="D8" t="s">
        <v>32</v>
      </c>
      <c r="E8">
        <v>0.5</v>
      </c>
      <c r="F8" t="s">
        <v>29</v>
      </c>
      <c r="G8" t="s">
        <v>35</v>
      </c>
    </row>
    <row r="9" spans="1:7" x14ac:dyDescent="0.25">
      <c r="A9" t="s">
        <v>36</v>
      </c>
      <c r="B9">
        <f>78</f>
        <v>78</v>
      </c>
      <c r="C9" t="s">
        <v>1</v>
      </c>
      <c r="D9" t="s">
        <v>32</v>
      </c>
      <c r="E9">
        <v>4</v>
      </c>
      <c r="F9" t="s">
        <v>29</v>
      </c>
      <c r="G9" t="s">
        <v>37</v>
      </c>
    </row>
    <row r="10" spans="1:7" x14ac:dyDescent="0.25">
      <c r="A10" t="s">
        <v>38</v>
      </c>
      <c r="B10">
        <v>82</v>
      </c>
      <c r="C10" t="s">
        <v>1</v>
      </c>
      <c r="D10" t="s">
        <v>32</v>
      </c>
      <c r="E10">
        <v>3</v>
      </c>
      <c r="F10" t="s">
        <v>29</v>
      </c>
      <c r="G10" t="s">
        <v>39</v>
      </c>
    </row>
    <row r="11" spans="1:7" x14ac:dyDescent="0.25">
      <c r="A11" t="s">
        <v>43</v>
      </c>
      <c r="E11">
        <f>SUM(E7:E10)</f>
        <v>9.5</v>
      </c>
      <c r="F11" t="s">
        <v>29</v>
      </c>
    </row>
    <row r="12" spans="1:7" x14ac:dyDescent="0.25">
      <c r="A12" t="s">
        <v>41</v>
      </c>
    </row>
    <row r="13" spans="1:7" x14ac:dyDescent="0.25">
      <c r="A13" t="s">
        <v>42</v>
      </c>
      <c r="B13" s="1">
        <f>10*LOG10((E7*10^(B7/10)+E8*10^(B8/10)+E9*10^(B9/10)+E10*10^(B10/10))/(E7+E8+E9+E10))</f>
        <v>82.337686512980781</v>
      </c>
      <c r="C13" t="s">
        <v>1</v>
      </c>
    </row>
    <row r="14" spans="1:7" x14ac:dyDescent="0.25">
      <c r="A14" t="s">
        <v>44</v>
      </c>
      <c r="D14" s="1">
        <f>B13+10*LOG10(E11/8)</f>
        <v>83.084022695949827</v>
      </c>
      <c r="E1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Aerei</vt:lpstr>
      <vt:lpstr>Strada</vt:lpstr>
      <vt:lpstr>Cantiere</vt:lpstr>
      <vt:lpstr>SELtot</vt:lpstr>
      <vt:lpstr>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2016-05-04T11:00:46Z</dcterms:created>
  <dcterms:modified xsi:type="dcterms:W3CDTF">2016-05-04T11:38:47Z</dcterms:modified>
</cp:coreProperties>
</file>