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Fisica-Tecnica-Ambuientale-2018\"/>
    </mc:Choice>
  </mc:AlternateContent>
  <bookViews>
    <workbookView xWindow="1110" yWindow="0" windowWidth="22440" windowHeight="10695" activeTab="1"/>
  </bookViews>
  <sheets>
    <sheet name="Monostrato" sheetId="1" r:id="rId1"/>
    <sheet name="Multistrato" sheetId="2" r:id="rId2"/>
  </sheets>
  <definedNames>
    <definedName name="hin" localSheetId="1">Multistrato!$H$7</definedName>
    <definedName name="hin">Monostrato!$H$7</definedName>
    <definedName name="hout" localSheetId="1">Multistrato!$O$14</definedName>
    <definedName name="hout">Monostrato!$O$14</definedName>
    <definedName name="lambda_1">Multistrato!$J$16</definedName>
    <definedName name="lambda_2">Multistrato!$K$16</definedName>
    <definedName name="lambda_3">Multistrato!$L$16</definedName>
    <definedName name="Qpunto" localSheetId="1">Multistrato!$L$19</definedName>
    <definedName name="Qpunto">Monostrato!$L$17</definedName>
    <definedName name="R_1" localSheetId="1">Multistrato!$Q$19</definedName>
    <definedName name="R_1">Monostrato!$Q$17</definedName>
    <definedName name="R_2" localSheetId="1">Multistrato!$Q$22</definedName>
    <definedName name="R_2">Monostrato!$Q$20</definedName>
    <definedName name="s" localSheetId="1">Multistrato!$K$15</definedName>
    <definedName name="s">Monostrato!$K$15</definedName>
    <definedName name="s_1">Multistrato!$J$15</definedName>
    <definedName name="s_2">Multistrato!$K$15</definedName>
    <definedName name="s_3">Multistrato!$L$15</definedName>
    <definedName name="Sup" localSheetId="1">Multistrato!$I$3</definedName>
    <definedName name="Sup">Monostrato!$I$3</definedName>
    <definedName name="Tin" localSheetId="1">Multistrato!$H$6</definedName>
    <definedName name="Tin">Monostrato!$H$6</definedName>
    <definedName name="Tout" localSheetId="1">Multistrato!$O$13</definedName>
    <definedName name="Tout">Monostrato!$O$13</definedName>
    <definedName name="TpA">Multistrato!$L$27</definedName>
    <definedName name="TPB">Multistrato!$L$29</definedName>
    <definedName name="Tpin" localSheetId="1">Multistrato!$L$25</definedName>
    <definedName name="Tpin">Monostrato!$L$23</definedName>
    <definedName name="Tpout">Multistrato!$L$31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L31" i="2"/>
  <c r="L29" i="2"/>
  <c r="L25" i="2"/>
  <c r="Q31" i="2"/>
  <c r="Q28" i="2"/>
  <c r="Q25" i="2"/>
  <c r="Q22" i="2"/>
  <c r="L19" i="2"/>
  <c r="Q19" i="2"/>
  <c r="Q20" i="1"/>
  <c r="Q17" i="1"/>
  <c r="L17" i="1"/>
  <c r="L23" i="1" s="1"/>
  <c r="L25" i="1" s="1"/>
  <c r="L27" i="2" l="1"/>
</calcChain>
</file>

<file path=xl/sharedStrings.xml><?xml version="1.0" encoding="utf-8"?>
<sst xmlns="http://schemas.openxmlformats.org/spreadsheetml/2006/main" count="70" uniqueCount="34">
  <si>
    <t>Esercizio sul calcolo della potenza dispersa da una parete monostrato</t>
  </si>
  <si>
    <t>Tin =</t>
  </si>
  <si>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  <scheme val="minor"/>
      </rPr>
      <t>C</t>
    </r>
  </si>
  <si>
    <t>Tout =</t>
  </si>
  <si>
    <t>m</t>
  </si>
  <si>
    <r>
      <t xml:space="preserve">Parete in calcestruzzo spessa 20 cm separa un mbiente riscaldato a 20 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  <scheme val="minor"/>
      </rPr>
      <t>C dall'ambiente esterno a 0 ºC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</si>
  <si>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</si>
  <si>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Superficie =</t>
  </si>
  <si>
    <t>hin =</t>
  </si>
  <si>
    <r>
      <t>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</t>
    </r>
  </si>
  <si>
    <t>hout =</t>
  </si>
  <si>
    <t>Qpunto =</t>
  </si>
  <si>
    <t>W</t>
  </si>
  <si>
    <t>Tp,in =</t>
  </si>
  <si>
    <t>Tp,out =</t>
  </si>
  <si>
    <t>K/W</t>
  </si>
  <si>
    <t>R_1 =</t>
  </si>
  <si>
    <t>R_2 =</t>
  </si>
  <si>
    <t>Esercizio sul calcolo della potenza dispersa da una parete multistrato</t>
  </si>
  <si>
    <r>
      <t xml:space="preserve">Parete in calcestruzzo spessa 20 cm con intonaco spesso 2cm su ambo I lati separa un ambiente riscaldato a 20 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  <scheme val="minor"/>
      </rPr>
      <t>C dall'ambiente esterno a 0 ºC</t>
    </r>
  </si>
  <si>
    <t xml:space="preserve"> Tp,out =</t>
  </si>
  <si>
    <t xml:space="preserve">Tp,in =  </t>
  </si>
  <si>
    <t>si =</t>
  </si>
  <si>
    <t>Lambdai =</t>
  </si>
  <si>
    <t>W/mK</t>
  </si>
  <si>
    <t>gesso</t>
  </si>
  <si>
    <t>Materiale:</t>
  </si>
  <si>
    <t>CLS</t>
  </si>
  <si>
    <t>R_3 =</t>
  </si>
  <si>
    <t>R_4 =</t>
  </si>
  <si>
    <t>R_5 =</t>
  </si>
  <si>
    <t>Tp,A =</t>
  </si>
  <si>
    <t>TP,B =</t>
  </si>
  <si>
    <t>GLASER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</si>
</sst>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49841</xdr:colOff>
      <xdr:row>3</xdr:row>
      <xdr:rowOff>11075</xdr:rowOff>
    </xdr:from>
    <xdr:to>
      <xdr:col>11</xdr:col>
      <xdr:colOff>0</xdr:colOff>
      <xdr:row>13</xdr:row>
      <xdr:rowOff>177209</xdr:rowOff>
    </xdr:to>
    <xdr:sp macro="" textlink="">
      <xdr:nvSpPr>
        <xdr:cNvPr id="2" name="Rectangle 1"/>
        <xdr:cNvSpPr/>
      </xdr:nvSpPr>
      <xdr:spPr>
        <a:xfrm>
          <a:off x="5532254" y="575930"/>
          <a:ext cx="559316" cy="20489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238125</xdr:colOff>
      <xdr:row>5</xdr:row>
      <xdr:rowOff>94143</xdr:rowOff>
    </xdr:from>
    <xdr:to>
      <xdr:col>9</xdr:col>
      <xdr:colOff>177209</xdr:colOff>
      <xdr:row>5</xdr:row>
      <xdr:rowOff>94143</xdr:rowOff>
    </xdr:to>
    <xdr:cxnSp macro="">
      <xdr:nvCxnSpPr>
        <xdr:cNvPr id="4" name="Straight Connector 3"/>
        <xdr:cNvCxnSpPr/>
      </xdr:nvCxnSpPr>
      <xdr:spPr>
        <a:xfrm>
          <a:off x="5111381" y="1035567"/>
          <a:ext cx="548241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157938</xdr:colOff>
      <xdr:row>5</xdr:row>
      <xdr:rowOff>91485</xdr:rowOff>
    </xdr:from>
    <xdr:to>
      <xdr:col>10</xdr:col>
      <xdr:colOff>23241</xdr:colOff>
      <xdr:row>9</xdr:row>
      <xdr:rowOff>56467</xdr:rowOff>
    </xdr:to>
    <xdr:cxnSp macro="">
      <xdr:nvCxnSpPr>
        <xdr:cNvPr id="5" name="Straight Connector 4"/>
        <xdr:cNvCxnSpPr>
          <a:endCxn id="15" idx="1"/>
        </xdr:cNvCxnSpPr>
      </xdr:nvCxnSpPr>
      <xdr:spPr>
        <a:xfrm>
          <a:off x="5728955" y="1066136"/>
          <a:ext cx="474460" cy="75134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81978</xdr:colOff>
      <xdr:row>9</xdr:row>
      <xdr:rowOff>115204</xdr:rowOff>
    </xdr:from>
    <xdr:to>
      <xdr:col>11</xdr:col>
      <xdr:colOff>11075</xdr:colOff>
      <xdr:row>11</xdr:row>
      <xdr:rowOff>171671</xdr:rowOff>
    </xdr:to>
    <xdr:cxnSp macro="">
      <xdr:nvCxnSpPr>
        <xdr:cNvPr id="7" name="Straight Connector 6"/>
        <xdr:cNvCxnSpPr>
          <a:stCxn id="15" idx="5"/>
        </xdr:cNvCxnSpPr>
      </xdr:nvCxnSpPr>
      <xdr:spPr>
        <a:xfrm>
          <a:off x="6262152" y="1876221"/>
          <a:ext cx="538254" cy="43303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603840</xdr:colOff>
      <xdr:row>11</xdr:row>
      <xdr:rowOff>171893</xdr:rowOff>
    </xdr:from>
    <xdr:to>
      <xdr:col>12</xdr:col>
      <xdr:colOff>49840</xdr:colOff>
      <xdr:row>12</xdr:row>
      <xdr:rowOff>99680</xdr:rowOff>
    </xdr:to>
    <xdr:cxnSp macro="">
      <xdr:nvCxnSpPr>
        <xdr:cNvPr id="9" name="Straight Connector 8"/>
        <xdr:cNvCxnSpPr/>
      </xdr:nvCxnSpPr>
      <xdr:spPr>
        <a:xfrm>
          <a:off x="6695410" y="2243027"/>
          <a:ext cx="664314" cy="11607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25252</xdr:colOff>
      <xdr:row>12</xdr:row>
      <xdr:rowOff>97244</xdr:rowOff>
    </xdr:from>
    <xdr:to>
      <xdr:col>12</xdr:col>
      <xdr:colOff>575930</xdr:colOff>
      <xdr:row>12</xdr:row>
      <xdr:rowOff>116293</xdr:rowOff>
    </xdr:to>
    <xdr:cxnSp macro="">
      <xdr:nvCxnSpPr>
        <xdr:cNvPr id="11" name="Straight Connector 10"/>
        <xdr:cNvCxnSpPr/>
      </xdr:nvCxnSpPr>
      <xdr:spPr>
        <a:xfrm>
          <a:off x="7335136" y="2356663"/>
          <a:ext cx="550678" cy="1904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188285</xdr:rowOff>
    </xdr:from>
    <xdr:to>
      <xdr:col>9</xdr:col>
      <xdr:colOff>241218</xdr:colOff>
      <xdr:row>20</xdr:row>
      <xdr:rowOff>138445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942" y="3112238"/>
          <a:ext cx="2157293" cy="891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11076</xdr:colOff>
      <xdr:row>9</xdr:row>
      <xdr:rowOff>44302</xdr:rowOff>
    </xdr:from>
    <xdr:to>
      <xdr:col>10</xdr:col>
      <xdr:colOff>94143</xdr:colOff>
      <xdr:row>9</xdr:row>
      <xdr:rowOff>127369</xdr:rowOff>
    </xdr:to>
    <xdr:sp macro="" textlink="">
      <xdr:nvSpPr>
        <xdr:cNvPr id="15" name="Oval 14"/>
        <xdr:cNvSpPr/>
      </xdr:nvSpPr>
      <xdr:spPr>
        <a:xfrm>
          <a:off x="6191250" y="1805319"/>
          <a:ext cx="83067" cy="83067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578810</xdr:colOff>
      <xdr:row>11</xdr:row>
      <xdr:rowOff>135786</xdr:rowOff>
    </xdr:from>
    <xdr:to>
      <xdr:col>11</xdr:col>
      <xdr:colOff>52720</xdr:colOff>
      <xdr:row>12</xdr:row>
      <xdr:rowOff>30568</xdr:rowOff>
    </xdr:to>
    <xdr:sp macro="" textlink="">
      <xdr:nvSpPr>
        <xdr:cNvPr id="16" name="Oval 15"/>
        <xdr:cNvSpPr/>
      </xdr:nvSpPr>
      <xdr:spPr>
        <a:xfrm>
          <a:off x="6758984" y="2273373"/>
          <a:ext cx="83067" cy="83067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609156</xdr:colOff>
      <xdr:row>22</xdr:row>
      <xdr:rowOff>0</xdr:rowOff>
    </xdr:from>
    <xdr:to>
      <xdr:col>8</xdr:col>
      <xdr:colOff>563060</xdr:colOff>
      <xdr:row>23</xdr:row>
      <xdr:rowOff>127369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941" y="4241948"/>
          <a:ext cx="1869979" cy="315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23</xdr:row>
      <xdr:rowOff>188284</xdr:rowOff>
    </xdr:from>
    <xdr:to>
      <xdr:col>8</xdr:col>
      <xdr:colOff>552917</xdr:colOff>
      <xdr:row>25</xdr:row>
      <xdr:rowOff>88605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942" y="4618517"/>
          <a:ext cx="1859835" cy="276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142875</xdr:colOff>
      <xdr:row>17</xdr:row>
      <xdr:rowOff>180975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3133725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19</xdr:row>
      <xdr:rowOff>0</xdr:rowOff>
    </xdr:from>
    <xdr:to>
      <xdr:col>14</xdr:col>
      <xdr:colOff>19050</xdr:colOff>
      <xdr:row>20</xdr:row>
      <xdr:rowOff>123825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3705225"/>
          <a:ext cx="6286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545580</xdr:colOff>
      <xdr:row>3</xdr:row>
      <xdr:rowOff>19494</xdr:rowOff>
    </xdr:from>
    <xdr:to>
      <xdr:col>11</xdr:col>
      <xdr:colOff>36103</xdr:colOff>
      <xdr:row>13</xdr:row>
      <xdr:rowOff>180090</xdr:rowOff>
    </xdr:to>
    <xdr:sp macro="" textlink="">
      <xdr:nvSpPr>
        <xdr:cNvPr id="16" name="Rectangle 15"/>
        <xdr:cNvSpPr/>
      </xdr:nvSpPr>
      <xdr:spPr>
        <a:xfrm>
          <a:off x="6725754" y="617575"/>
          <a:ext cx="99680" cy="2076672"/>
        </a:xfrm>
        <a:prstGeom prst="rect">
          <a:avLst/>
        </a:prstGeom>
        <a:solidFill>
          <a:srgbClr val="FFC00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559314</xdr:colOff>
      <xdr:row>3</xdr:row>
      <xdr:rowOff>11076</xdr:rowOff>
    </xdr:from>
    <xdr:to>
      <xdr:col>10</xdr:col>
      <xdr:colOff>49837</xdr:colOff>
      <xdr:row>13</xdr:row>
      <xdr:rowOff>171672</xdr:rowOff>
    </xdr:to>
    <xdr:sp macro="" textlink="">
      <xdr:nvSpPr>
        <xdr:cNvPr id="15" name="Rectangle 14"/>
        <xdr:cNvSpPr/>
      </xdr:nvSpPr>
      <xdr:spPr>
        <a:xfrm>
          <a:off x="6130331" y="609157"/>
          <a:ext cx="99680" cy="2076672"/>
        </a:xfrm>
        <a:prstGeom prst="rect">
          <a:avLst/>
        </a:prstGeom>
        <a:solidFill>
          <a:srgbClr val="FFC00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49841</xdr:colOff>
      <xdr:row>3</xdr:row>
      <xdr:rowOff>11075</xdr:rowOff>
    </xdr:from>
    <xdr:to>
      <xdr:col>10</xdr:col>
      <xdr:colOff>537166</xdr:colOff>
      <xdr:row>13</xdr:row>
      <xdr:rowOff>177209</xdr:rowOff>
    </xdr:to>
    <xdr:sp macro="" textlink="">
      <xdr:nvSpPr>
        <xdr:cNvPr id="2" name="Rectangle 1"/>
        <xdr:cNvSpPr/>
      </xdr:nvSpPr>
      <xdr:spPr>
        <a:xfrm>
          <a:off x="6230015" y="609156"/>
          <a:ext cx="487325" cy="20822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238125</xdr:colOff>
      <xdr:row>5</xdr:row>
      <xdr:rowOff>94143</xdr:rowOff>
    </xdr:from>
    <xdr:to>
      <xdr:col>9</xdr:col>
      <xdr:colOff>177209</xdr:colOff>
      <xdr:row>5</xdr:row>
      <xdr:rowOff>94143</xdr:rowOff>
    </xdr:to>
    <xdr:cxnSp macro="">
      <xdr:nvCxnSpPr>
        <xdr:cNvPr id="3" name="Straight Connector 2"/>
        <xdr:cNvCxnSpPr/>
      </xdr:nvCxnSpPr>
      <xdr:spPr>
        <a:xfrm>
          <a:off x="5200650" y="1075218"/>
          <a:ext cx="54868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174551</xdr:colOff>
      <xdr:row>5</xdr:row>
      <xdr:rowOff>85947</xdr:rowOff>
    </xdr:from>
    <xdr:to>
      <xdr:col>9</xdr:col>
      <xdr:colOff>542704</xdr:colOff>
      <xdr:row>6</xdr:row>
      <xdr:rowOff>204898</xdr:rowOff>
    </xdr:to>
    <xdr:cxnSp macro="">
      <xdr:nvCxnSpPr>
        <xdr:cNvPr id="4" name="Straight Connector 3"/>
        <xdr:cNvCxnSpPr/>
      </xdr:nvCxnSpPr>
      <xdr:spPr>
        <a:xfrm>
          <a:off x="5745568" y="1060598"/>
          <a:ext cx="368153" cy="30723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564855</xdr:colOff>
      <xdr:row>7</xdr:row>
      <xdr:rowOff>16613</xdr:rowOff>
    </xdr:from>
    <xdr:to>
      <xdr:col>10</xdr:col>
      <xdr:colOff>49841</xdr:colOff>
      <xdr:row>8</xdr:row>
      <xdr:rowOff>77528</xdr:rowOff>
    </xdr:to>
    <xdr:cxnSp macro="">
      <xdr:nvCxnSpPr>
        <xdr:cNvPr id="5" name="Straight Connector 4"/>
        <xdr:cNvCxnSpPr>
          <a:endCxn id="2" idx="1"/>
        </xdr:cNvCxnSpPr>
      </xdr:nvCxnSpPr>
      <xdr:spPr>
        <a:xfrm>
          <a:off x="6135872" y="1401061"/>
          <a:ext cx="94143" cy="2492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603840</xdr:colOff>
      <xdr:row>11</xdr:row>
      <xdr:rowOff>171893</xdr:rowOff>
    </xdr:from>
    <xdr:to>
      <xdr:col>12</xdr:col>
      <xdr:colOff>49840</xdr:colOff>
      <xdr:row>12</xdr:row>
      <xdr:rowOff>99680</xdr:rowOff>
    </xdr:to>
    <xdr:cxnSp macro="">
      <xdr:nvCxnSpPr>
        <xdr:cNvPr id="6" name="Straight Connector 5"/>
        <xdr:cNvCxnSpPr/>
      </xdr:nvCxnSpPr>
      <xdr:spPr>
        <a:xfrm>
          <a:off x="6785565" y="2324543"/>
          <a:ext cx="665200" cy="11828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25252</xdr:colOff>
      <xdr:row>12</xdr:row>
      <xdr:rowOff>97244</xdr:rowOff>
    </xdr:from>
    <xdr:to>
      <xdr:col>12</xdr:col>
      <xdr:colOff>575930</xdr:colOff>
      <xdr:row>12</xdr:row>
      <xdr:rowOff>116293</xdr:rowOff>
    </xdr:to>
    <xdr:cxnSp macro="">
      <xdr:nvCxnSpPr>
        <xdr:cNvPr id="7" name="Straight Connector 6"/>
        <xdr:cNvCxnSpPr/>
      </xdr:nvCxnSpPr>
      <xdr:spPr>
        <a:xfrm>
          <a:off x="7426177" y="2440394"/>
          <a:ext cx="550678" cy="1904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520553</xdr:colOff>
      <xdr:row>6</xdr:row>
      <xdr:rowOff>188284</xdr:rowOff>
    </xdr:from>
    <xdr:to>
      <xdr:col>9</xdr:col>
      <xdr:colOff>598082</xdr:colOff>
      <xdr:row>7</xdr:row>
      <xdr:rowOff>12491</xdr:rowOff>
    </xdr:to>
    <xdr:sp macro="" textlink="">
      <xdr:nvSpPr>
        <xdr:cNvPr id="9" name="Oval 8"/>
        <xdr:cNvSpPr/>
      </xdr:nvSpPr>
      <xdr:spPr>
        <a:xfrm>
          <a:off x="6091570" y="1351220"/>
          <a:ext cx="77529" cy="45719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609156</xdr:colOff>
      <xdr:row>24</xdr:row>
      <xdr:rowOff>0</xdr:rowOff>
    </xdr:from>
    <xdr:to>
      <xdr:col>8</xdr:col>
      <xdr:colOff>563060</xdr:colOff>
      <xdr:row>25</xdr:row>
      <xdr:rowOff>127369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156" y="4276725"/>
          <a:ext cx="1868429" cy="317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25</xdr:row>
      <xdr:rowOff>188284</xdr:rowOff>
    </xdr:from>
    <xdr:to>
      <xdr:col>8</xdr:col>
      <xdr:colOff>552917</xdr:colOff>
      <xdr:row>27</xdr:row>
      <xdr:rowOff>88605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655509"/>
          <a:ext cx="1857842" cy="281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609157</xdr:colOff>
      <xdr:row>17</xdr:row>
      <xdr:rowOff>116294</xdr:rowOff>
    </xdr:from>
    <xdr:to>
      <xdr:col>14</xdr:col>
      <xdr:colOff>142875</xdr:colOff>
      <xdr:row>19</xdr:row>
      <xdr:rowOff>108984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645" y="3416817"/>
          <a:ext cx="752032" cy="369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46904</xdr:colOff>
      <xdr:row>8</xdr:row>
      <xdr:rowOff>58516</xdr:rowOff>
    </xdr:from>
    <xdr:to>
      <xdr:col>10</xdr:col>
      <xdr:colOff>559317</xdr:colOff>
      <xdr:row>10</xdr:row>
      <xdr:rowOff>155058</xdr:rowOff>
    </xdr:to>
    <xdr:cxnSp macro="">
      <xdr:nvCxnSpPr>
        <xdr:cNvPr id="21" name="Straight Connector 20"/>
        <xdr:cNvCxnSpPr/>
      </xdr:nvCxnSpPr>
      <xdr:spPr>
        <a:xfrm>
          <a:off x="6227078" y="1631249"/>
          <a:ext cx="512413" cy="47311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548186</xdr:colOff>
      <xdr:row>10</xdr:row>
      <xdr:rowOff>133388</xdr:rowOff>
    </xdr:from>
    <xdr:to>
      <xdr:col>11</xdr:col>
      <xdr:colOff>51631</xdr:colOff>
      <xdr:row>12</xdr:row>
      <xdr:rowOff>18403</xdr:rowOff>
    </xdr:to>
    <xdr:cxnSp macro="">
      <xdr:nvCxnSpPr>
        <xdr:cNvPr id="23" name="Straight Connector 22"/>
        <xdr:cNvCxnSpPr>
          <a:endCxn id="10" idx="5"/>
        </xdr:cNvCxnSpPr>
      </xdr:nvCxnSpPr>
      <xdr:spPr>
        <a:xfrm>
          <a:off x="6728360" y="2082690"/>
          <a:ext cx="112602" cy="26158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589886</xdr:colOff>
      <xdr:row>11</xdr:row>
      <xdr:rowOff>135786</xdr:rowOff>
    </xdr:from>
    <xdr:to>
      <xdr:col>11</xdr:col>
      <xdr:colOff>63796</xdr:colOff>
      <xdr:row>12</xdr:row>
      <xdr:rowOff>30568</xdr:rowOff>
    </xdr:to>
    <xdr:sp macro="" textlink="">
      <xdr:nvSpPr>
        <xdr:cNvPr id="10" name="Oval 9"/>
        <xdr:cNvSpPr/>
      </xdr:nvSpPr>
      <xdr:spPr>
        <a:xfrm>
          <a:off x="6770060" y="2273373"/>
          <a:ext cx="83067" cy="83067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9</xdr:col>
      <xdr:colOff>252838</xdr:colOff>
      <xdr:row>21</xdr:row>
      <xdr:rowOff>177209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5785" y="3488808"/>
          <a:ext cx="2778070" cy="74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46739</xdr:colOff>
      <xdr:row>20</xdr:row>
      <xdr:rowOff>160264</xdr:rowOff>
    </xdr:from>
    <xdr:ext cx="698717" cy="31752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7" name="TextBox 26"/>
            <xdr:cNvSpPr txBox="1"/>
          </xdr:nvSpPr>
          <xdr:spPr>
            <a:xfrm>
              <a:off x="8054384" y="4025642"/>
              <a:ext cx="698717" cy="31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2=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27" name="TextBox 26"/>
            <xdr:cNvSpPr txBox="1"/>
          </xdr:nvSpPr>
          <xdr:spPr>
            <a:xfrm>
              <a:off x="8054384" y="4025642"/>
              <a:ext cx="698717" cy="31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𝑅2=𝑠_1/(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1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∙𝑆)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609157</xdr:colOff>
      <xdr:row>23</xdr:row>
      <xdr:rowOff>127368</xdr:rowOff>
    </xdr:from>
    <xdr:ext cx="701987" cy="31752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8" name="TextBox 27"/>
            <xdr:cNvSpPr txBox="1"/>
          </xdr:nvSpPr>
          <xdr:spPr>
            <a:xfrm>
              <a:off x="8007645" y="4557601"/>
              <a:ext cx="701987" cy="31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3=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28" name="TextBox 27"/>
            <xdr:cNvSpPr txBox="1"/>
          </xdr:nvSpPr>
          <xdr:spPr>
            <a:xfrm>
              <a:off x="8007645" y="4557601"/>
              <a:ext cx="701987" cy="317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𝑅3=𝑠_2/(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2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∙𝑆)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609157</xdr:colOff>
      <xdr:row>27</xdr:row>
      <xdr:rowOff>0</xdr:rowOff>
    </xdr:from>
    <xdr:ext cx="701987" cy="3183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9" name="TextBox 28"/>
            <xdr:cNvSpPr txBox="1"/>
          </xdr:nvSpPr>
          <xdr:spPr>
            <a:xfrm>
              <a:off x="8007645" y="5183372"/>
              <a:ext cx="701987" cy="3183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4=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29" name="TextBox 28"/>
            <xdr:cNvSpPr txBox="1"/>
          </xdr:nvSpPr>
          <xdr:spPr>
            <a:xfrm>
              <a:off x="8007645" y="5183372"/>
              <a:ext cx="701987" cy="3183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𝑅4=𝑠_3/(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𝜆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3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∙𝑆)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609157</xdr:colOff>
      <xdr:row>30</xdr:row>
      <xdr:rowOff>0</xdr:rowOff>
    </xdr:from>
    <xdr:ext cx="823239" cy="34657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0" name="TextBox 29"/>
            <xdr:cNvSpPr txBox="1"/>
          </xdr:nvSpPr>
          <xdr:spPr>
            <a:xfrm>
              <a:off x="8007645" y="5748227"/>
              <a:ext cx="823239" cy="3465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5=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sSub>
                          <m:sSub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</m:t>
                            </m:r>
                          </m:e>
                          <m:sub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𝑜𝑢𝑡</m:t>
                            </m:r>
                          </m:sub>
                        </m:sSub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𝑆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30" name="TextBox 29"/>
            <xdr:cNvSpPr txBox="1"/>
          </xdr:nvSpPr>
          <xdr:spPr>
            <a:xfrm>
              <a:off x="8007645" y="5748227"/>
              <a:ext cx="823239" cy="3465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𝑅5=1/(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ℎ_</a:t>
              </a:r>
              <a:r>
                <a:rPr lang="en-GB" sz="1100" b="0" i="0">
                  <a:latin typeface="Cambria Math" panose="02040503050406030204" pitchFamily="18" charset="0"/>
                </a:rPr>
                <a:t>𝑜𝑢𝑡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∙𝑆)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R25"/>
  <sheetViews>
    <sheetView topLeftCell="G10" zoomScale="172" zoomScaleNormal="172" workbookViewId="0">
      <selection activeCell="J11" sqref="J11"/>
    </sheetView>
  </sheetViews>
  <sheetFormatPr defaultRowHeight="15" x14ac:dyDescent="0.25"/>
  <cols>
    <col min="8" max="8" width="10.42578125" customWidth="1"/>
  </cols>
  <sheetData>
    <row r="1" spans="7:16" x14ac:dyDescent="0.25">
      <c r="H1" t="s">
        <v>0</v>
      </c>
    </row>
    <row r="2" spans="7:16" x14ac:dyDescent="0.25">
      <c r="H2" t="s">
        <v>5</v>
      </c>
    </row>
    <row r="3" spans="7:16" ht="17.25" x14ac:dyDescent="0.25">
      <c r="H3" t="s">
        <v>7</v>
      </c>
      <c r="I3">
        <v>10</v>
      </c>
      <c r="J3" t="s">
        <v>6</v>
      </c>
    </row>
    <row r="6" spans="7:16" x14ac:dyDescent="0.25">
      <c r="G6" t="s">
        <v>1</v>
      </c>
      <c r="H6">
        <v>20</v>
      </c>
      <c r="I6" t="s">
        <v>2</v>
      </c>
    </row>
    <row r="7" spans="7:16" ht="17.25" x14ac:dyDescent="0.25">
      <c r="G7" t="s">
        <v>8</v>
      </c>
      <c r="H7">
        <v>8</v>
      </c>
      <c r="I7" t="s">
        <v>9</v>
      </c>
    </row>
    <row r="10" spans="7:16" x14ac:dyDescent="0.25">
      <c r="J10" s="2" t="s">
        <v>13</v>
      </c>
    </row>
    <row r="12" spans="7:16" x14ac:dyDescent="0.25">
      <c r="L12" t="s">
        <v>14</v>
      </c>
    </row>
    <row r="13" spans="7:16" x14ac:dyDescent="0.25">
      <c r="N13" t="s">
        <v>3</v>
      </c>
      <c r="O13">
        <v>0</v>
      </c>
      <c r="P13" t="s">
        <v>2</v>
      </c>
    </row>
    <row r="14" spans="7:16" ht="17.25" x14ac:dyDescent="0.25">
      <c r="N14" t="s">
        <v>10</v>
      </c>
      <c r="O14">
        <v>20</v>
      </c>
      <c r="P14" t="s">
        <v>9</v>
      </c>
    </row>
    <row r="15" spans="7:16" x14ac:dyDescent="0.25">
      <c r="K15" s="1">
        <v>0.2</v>
      </c>
      <c r="L15" t="s">
        <v>4</v>
      </c>
    </row>
    <row r="17" spans="11:18" x14ac:dyDescent="0.25">
      <c r="K17" t="s">
        <v>11</v>
      </c>
      <c r="L17">
        <f>Sup*(Tin-Tout)/(1/hin+s/1+1/hout)</f>
        <v>533.33333333333337</v>
      </c>
      <c r="M17" t="s">
        <v>12</v>
      </c>
      <c r="P17" t="s">
        <v>16</v>
      </c>
      <c r="Q17">
        <f>1/(hin*Sup)</f>
        <v>1.2500000000000001E-2</v>
      </c>
      <c r="R17" t="s">
        <v>15</v>
      </c>
    </row>
    <row r="20" spans="11:18" x14ac:dyDescent="0.25">
      <c r="P20" t="s">
        <v>17</v>
      </c>
      <c r="Q20">
        <f>s/(1*Sup)</f>
        <v>0.02</v>
      </c>
      <c r="R20" t="s">
        <v>15</v>
      </c>
    </row>
    <row r="23" spans="11:18" x14ac:dyDescent="0.25">
      <c r="K23" t="s">
        <v>13</v>
      </c>
      <c r="L23">
        <f>Tin-Qpunto*R_1</f>
        <v>13.333333333333332</v>
      </c>
      <c r="M23" t="s">
        <v>2</v>
      </c>
    </row>
    <row r="25" spans="11:18" x14ac:dyDescent="0.25">
      <c r="K25" t="s">
        <v>14</v>
      </c>
      <c r="L25">
        <f>Tpin-Qpunto*R_2</f>
        <v>2.6666666666666643</v>
      </c>
      <c r="M25" t="s">
        <v>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R33"/>
  <sheetViews>
    <sheetView tabSelected="1" topLeftCell="F1" zoomScale="172" zoomScaleNormal="172" workbookViewId="0">
      <selection activeCell="J9" sqref="J9"/>
    </sheetView>
  </sheetViews>
  <sheetFormatPr defaultRowHeight="15" x14ac:dyDescent="0.25"/>
  <cols>
    <col min="8" max="8" width="10.42578125" customWidth="1"/>
    <col min="11" max="11" width="9.140625" customWidth="1"/>
  </cols>
  <sheetData>
    <row r="1" spans="7:16" x14ac:dyDescent="0.25">
      <c r="H1" t="s">
        <v>18</v>
      </c>
    </row>
    <row r="2" spans="7:16" x14ac:dyDescent="0.25">
      <c r="H2" t="s">
        <v>19</v>
      </c>
    </row>
    <row r="3" spans="7:16" ht="17.25" x14ac:dyDescent="0.25">
      <c r="H3" t="s">
        <v>7</v>
      </c>
      <c r="I3">
        <v>10</v>
      </c>
      <c r="J3" t="s">
        <v>6</v>
      </c>
    </row>
    <row r="6" spans="7:16" x14ac:dyDescent="0.25">
      <c r="G6" t="s">
        <v>1</v>
      </c>
      <c r="H6">
        <v>20</v>
      </c>
      <c r="I6" t="s">
        <v>2</v>
      </c>
    </row>
    <row r="7" spans="7:16" ht="17.25" x14ac:dyDescent="0.25">
      <c r="G7" t="s">
        <v>8</v>
      </c>
      <c r="H7">
        <v>8</v>
      </c>
      <c r="I7" t="s">
        <v>9</v>
      </c>
    </row>
    <row r="8" spans="7:16" x14ac:dyDescent="0.25">
      <c r="J8" s="2" t="s">
        <v>21</v>
      </c>
      <c r="M8" t="s">
        <v>33</v>
      </c>
    </row>
    <row r="12" spans="7:16" x14ac:dyDescent="0.25">
      <c r="L12" t="s">
        <v>20</v>
      </c>
    </row>
    <row r="13" spans="7:16" x14ac:dyDescent="0.25">
      <c r="N13" t="s">
        <v>3</v>
      </c>
      <c r="O13">
        <v>0</v>
      </c>
      <c r="P13" t="s">
        <v>2</v>
      </c>
    </row>
    <row r="14" spans="7:16" ht="17.25" x14ac:dyDescent="0.25">
      <c r="N14" t="s">
        <v>10</v>
      </c>
      <c r="O14">
        <v>20</v>
      </c>
      <c r="P14" t="s">
        <v>9</v>
      </c>
    </row>
    <row r="15" spans="7:16" x14ac:dyDescent="0.25">
      <c r="I15" t="s">
        <v>22</v>
      </c>
      <c r="J15">
        <v>0.02</v>
      </c>
      <c r="K15" s="1">
        <v>0.2</v>
      </c>
      <c r="L15">
        <v>0.02</v>
      </c>
      <c r="M15" t="s">
        <v>4</v>
      </c>
    </row>
    <row r="16" spans="7:16" x14ac:dyDescent="0.25">
      <c r="I16" t="s">
        <v>23</v>
      </c>
      <c r="J16">
        <v>0.4</v>
      </c>
      <c r="K16">
        <v>1</v>
      </c>
      <c r="L16">
        <v>0.4</v>
      </c>
      <c r="M16" t="s">
        <v>24</v>
      </c>
    </row>
    <row r="17" spans="9:18" x14ac:dyDescent="0.25">
      <c r="I17" t="s">
        <v>26</v>
      </c>
      <c r="J17" t="s">
        <v>25</v>
      </c>
      <c r="K17" t="s">
        <v>27</v>
      </c>
      <c r="L17" t="s">
        <v>25</v>
      </c>
    </row>
    <row r="19" spans="9:18" x14ac:dyDescent="0.25">
      <c r="K19" t="s">
        <v>11</v>
      </c>
      <c r="L19">
        <f>Sup*(Tin-Tout)/(1/hin+s_1/lambda_1+s_2/lambda_2+s_3/lambda_3+1/hout)</f>
        <v>421.0526315789474</v>
      </c>
      <c r="M19" t="s">
        <v>12</v>
      </c>
      <c r="P19" t="s">
        <v>16</v>
      </c>
      <c r="Q19">
        <f>1/(hin*Sup)</f>
        <v>1.2500000000000001E-2</v>
      </c>
      <c r="R19" t="s">
        <v>15</v>
      </c>
    </row>
    <row r="22" spans="9:18" x14ac:dyDescent="0.25">
      <c r="P22" t="s">
        <v>17</v>
      </c>
      <c r="Q22">
        <f>s_1/(lambda_1*Sup)</f>
        <v>5.0000000000000001E-3</v>
      </c>
      <c r="R22" t="s">
        <v>15</v>
      </c>
    </row>
    <row r="25" spans="9:18" x14ac:dyDescent="0.25">
      <c r="K25" t="s">
        <v>13</v>
      </c>
      <c r="L25">
        <f>Tin-Qpunto*R_1</f>
        <v>14.736842105263158</v>
      </c>
      <c r="M25" t="s">
        <v>2</v>
      </c>
      <c r="P25" t="s">
        <v>28</v>
      </c>
      <c r="Q25">
        <f>s_2/(lambda_2*Sup)</f>
        <v>0.02</v>
      </c>
      <c r="R25" t="s">
        <v>15</v>
      </c>
    </row>
    <row r="27" spans="9:18" x14ac:dyDescent="0.25">
      <c r="K27" t="s">
        <v>31</v>
      </c>
      <c r="L27">
        <f>Tpin-Qpunto*R_2</f>
        <v>12.631578947368421</v>
      </c>
      <c r="M27" t="s">
        <v>2</v>
      </c>
    </row>
    <row r="28" spans="9:18" x14ac:dyDescent="0.25">
      <c r="P28" t="s">
        <v>29</v>
      </c>
      <c r="Q28">
        <f>s_3/(lambda_3*Sup)</f>
        <v>5.0000000000000001E-3</v>
      </c>
      <c r="R28" t="s">
        <v>15</v>
      </c>
    </row>
    <row r="29" spans="9:18" x14ac:dyDescent="0.25">
      <c r="K29" t="s">
        <v>32</v>
      </c>
      <c r="L29">
        <f>TpA-Qpunto*Q25</f>
        <v>4.2105263157894726</v>
      </c>
      <c r="M29" t="s">
        <v>2</v>
      </c>
    </row>
    <row r="31" spans="9:18" x14ac:dyDescent="0.25">
      <c r="K31" t="s">
        <v>14</v>
      </c>
      <c r="L31">
        <f>TPB-Qpunto*Q28</f>
        <v>2.1052631578947354</v>
      </c>
      <c r="M31" t="s">
        <v>2</v>
      </c>
      <c r="P31" t="s">
        <v>30</v>
      </c>
      <c r="Q31">
        <f>1/(hout*Sup)</f>
        <v>5.0000000000000001E-3</v>
      </c>
      <c r="R31" t="s">
        <v>15</v>
      </c>
    </row>
    <row r="33" spans="11:13" x14ac:dyDescent="0.25">
      <c r="K33" t="s">
        <v>3</v>
      </c>
      <c r="L33">
        <f>Tpout-Qpunto*Q31</f>
        <v>0</v>
      </c>
      <c r="M33" t="s">
        <v>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29</vt:i4>
      </vt:variant>
    </vt:vector>
  </HeadingPairs>
  <TitlesOfParts>
    <vt:vector size="31" baseType="lpstr">
      <vt:lpstr>Monostrato</vt:lpstr>
      <vt:lpstr>Multistrato</vt:lpstr>
      <vt:lpstr>Multistrato!hin</vt:lpstr>
      <vt:lpstr>hin</vt:lpstr>
      <vt:lpstr>Multistrato!hout</vt:lpstr>
      <vt:lpstr>hout</vt:lpstr>
      <vt:lpstr>lambda_1</vt:lpstr>
      <vt:lpstr>lambda_2</vt:lpstr>
      <vt:lpstr>lambda_3</vt:lpstr>
      <vt:lpstr>Multistrato!Qpunto</vt:lpstr>
      <vt:lpstr>Qpunto</vt:lpstr>
      <vt:lpstr>Multistrato!R_1</vt:lpstr>
      <vt:lpstr>R_1</vt:lpstr>
      <vt:lpstr>Multistrato!R_2</vt:lpstr>
      <vt:lpstr>R_2</vt:lpstr>
      <vt:lpstr>Multistrato!s</vt:lpstr>
      <vt:lpstr>s</vt:lpstr>
      <vt:lpstr>s_1</vt:lpstr>
      <vt:lpstr>s_2</vt:lpstr>
      <vt:lpstr>s_3</vt:lpstr>
      <vt:lpstr>Multistrato!Sup</vt:lpstr>
      <vt:lpstr>Sup</vt:lpstr>
      <vt:lpstr>Multistrato!Tin</vt:lpstr>
      <vt:lpstr>Tin</vt:lpstr>
      <vt:lpstr>Multistrato!Tout</vt:lpstr>
      <vt:lpstr>Tout</vt:lpstr>
      <vt:lpstr>TpA</vt:lpstr>
      <vt:lpstr>TPB</vt:lpstr>
      <vt:lpstr>Multistrato!Tpin</vt:lpstr>
      <vt:lpstr>Tpin</vt:lpstr>
      <vt:lpstr>Tpout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2018-03-07T11:03:09Z</dcterms:created>
  <dcterms:modified xsi:type="dcterms:W3CDTF">2018-03-07T12:32:50Z</dcterms:modified>
</cp:coreProperties>
</file>