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Farina\My Documents\Esami\17-09-2019\"/>
    </mc:Choice>
  </mc:AlternateContent>
  <xr:revisionPtr revIDLastSave="0" documentId="13_ncr:1_{4E7F69C4-9588-40B7-84C4-987D82A5C153}" xr6:coauthVersionLast="41" xr6:coauthVersionMax="41" xr10:uidLastSave="{00000000-0000-0000-0000-000000000000}"/>
  <bookViews>
    <workbookView xWindow="1050" yWindow="-120" windowWidth="27870" windowHeight="16440" xr2:uid="{00000000-000D-0000-FFFF-FFFF00000000}"/>
  </bookViews>
  <sheets>
    <sheet name="Fisica Tecnica Ambientale" sheetId="1" r:id="rId1"/>
  </sheets>
  <externalReferences>
    <externalReference r:id="rId2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'Fisica Tecnica Ambientale'!$P$4</definedName>
    <definedName name="AA">'Fisica Tecnica Ambientale'!$B$48</definedName>
    <definedName name="AB">#REF!</definedName>
    <definedName name="B">'Fisica Tecnica Ambientale'!$P$5</definedName>
    <definedName name="BB">#REF!</definedName>
    <definedName name="CC">'Fisica Tecnica Ambientale'!$P$6</definedName>
    <definedName name="CCC">'Fisica Tecnica Ambientale'!#REF!</definedName>
    <definedName name="CD">#REF!</definedName>
    <definedName name="COP">'Fisica Tecnica Ambientale'!#REF!</definedName>
    <definedName name="cp">'Fisica Tecnica Ambientale'!#REF!</definedName>
    <definedName name="cpa">#REF!</definedName>
    <definedName name="cvn">#REF!</definedName>
    <definedName name="cvo">#REF!</definedName>
    <definedName name="Cx">#REF!</definedName>
    <definedName name="D">'Fisica Tecnica Ambientale'!$P$7</definedName>
    <definedName name="DD">#REF!</definedName>
    <definedName name="Delta">#REF!</definedName>
    <definedName name="Deltap">#REF!</definedName>
    <definedName name="DeltaT">'Fisica Tecnica Ambientale'!$E$56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'Fisica Tecnica Ambientale'!$P$8</definedName>
    <definedName name="EE">#REF!</definedName>
    <definedName name="EF">#REF!</definedName>
    <definedName name="F">'Fisica Tecnica Ambientale'!$P$9</definedName>
    <definedName name="FF">#REF!</definedName>
    <definedName name="fr">'Fisica Tecnica Ambientale'!#REF!</definedName>
    <definedName name="freq">#REF!</definedName>
    <definedName name="hconv">#REF!</definedName>
    <definedName name="I">'Fisica Tecnica Ambientale'!#REF!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">'Fisica Tecnica Ambientale'!$E$48</definedName>
    <definedName name="LProsa">#REF!</definedName>
    <definedName name="Lw">#REF!</definedName>
    <definedName name="Lw1m">#REF!</definedName>
    <definedName name="M">'Fisica Tecnica Ambientale'!#REF!</definedName>
    <definedName name="Ma">#REF!</definedName>
    <definedName name="Maria">'Fisica Tecnica Ambientale'!#REF!</definedName>
    <definedName name="mat">'Fisica Tecnica Ambientale'!$B$3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'Fisica Tecnica Ambientale'!#REF!</definedName>
    <definedName name="p">#REF!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'Fisica Tecnica Ambientale'!#REF!</definedName>
    <definedName name="Qm">#REF!</definedName>
    <definedName name="Qpunto">'Fisica Tecnica Ambientale'!#REF!</definedName>
    <definedName name="QQ">#REF!</definedName>
    <definedName name="Qscamb">#REF!</definedName>
    <definedName name="Raria">#REF!</definedName>
    <definedName name="Rho">'Fisica Tecnica Ambientale'!#REF!</definedName>
    <definedName name="Rhoa">#REF!</definedName>
    <definedName name="RhoL">#REF!</definedName>
    <definedName name="RhoS">#REF!</definedName>
    <definedName name="RR">'Fisica Tecnica Ambientale'!#REF!</definedName>
    <definedName name="rrr">#REF!</definedName>
    <definedName name="rrrr">[1]Calcoli!$G$29</definedName>
    <definedName name="Rtot">#REF!</definedName>
    <definedName name="s">'Fisica Tecnica Ambientale'!#REF!</definedName>
    <definedName name="schj">#REF!</definedName>
    <definedName name="Sdiv">#REF!</definedName>
    <definedName name="Sigma">'Fisica Tecnica Ambientale'!#REF!</definedName>
    <definedName name="spess1">#REF!</definedName>
    <definedName name="spess2">#REF!</definedName>
    <definedName name="spess3">#REF!</definedName>
    <definedName name="T">'Fisica Tecnica Ambientale'!#REF!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'Fisica Tecnica Ambientale'!$B$56</definedName>
    <definedName name="Vfin">#REF!</definedName>
    <definedName name="Vn">#REF!</definedName>
    <definedName name="Vo">#REF!</definedName>
    <definedName name="Vol">#REF!</definedName>
    <definedName name="W">'Fisica Tecnica Ambientale'!#REF!</definedName>
    <definedName name="XX">#REF!</definedName>
    <definedName name="XXX1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1" l="1"/>
  <c r="P4" i="1" l="1"/>
  <c r="P5" i="1" s="1"/>
  <c r="P6" i="1" l="1"/>
  <c r="P7" i="1" s="1"/>
  <c r="C44" i="1" s="1"/>
  <c r="P8" i="1" l="1"/>
  <c r="E52" i="1" s="1"/>
  <c r="E48" i="1" l="1"/>
  <c r="P9" i="1"/>
  <c r="B56" i="1" l="1"/>
  <c r="E56" i="1"/>
  <c r="B48" i="1"/>
  <c r="K49" i="1" s="1"/>
  <c r="B52" i="1"/>
  <c r="K53" i="1"/>
  <c r="K41" i="1"/>
  <c r="F44" i="1"/>
  <c r="K45" i="1" s="1"/>
  <c r="K57" i="1" l="1"/>
</calcChain>
</file>

<file path=xl/sharedStrings.xml><?xml version="1.0" encoding="utf-8"?>
<sst xmlns="http://schemas.openxmlformats.org/spreadsheetml/2006/main" count="80" uniqueCount="71">
  <si>
    <t>Matricola</t>
  </si>
  <si>
    <t>A</t>
  </si>
  <si>
    <t>B</t>
  </si>
  <si>
    <t>C</t>
  </si>
  <si>
    <t>D</t>
  </si>
  <si>
    <t>E</t>
  </si>
  <si>
    <t>F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</si>
  <si>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</si>
  <si>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</si>
  <si>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</si>
  <si>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</si>
  <si>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20 volte il logaritmo decimale del rapporto fra pressione sonora e pressione sonora di riferimento (20 </t>
    </r>
    <r>
      <rPr>
        <sz val="9"/>
        <color rgb="FF000000"/>
        <rFont val="Symbol"/>
        <family val="1"/>
        <charset val="2"/>
      </rPr>
      <t>m</t>
    </r>
    <r>
      <rPr>
        <sz val="9"/>
        <color rgb="FF000000"/>
        <rFont val="Arial"/>
        <family val="2"/>
      </rPr>
      <t>Pa)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</si>
  <si>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trasmessa ed energia sonora incidente su una parete</t>
    </r>
  </si>
  <si>
    <t>4) Identificare le affermazioni corrette relative a sistemi di illuminazione artificiale</t>
  </si>
  <si>
    <t>La risposta deve contenere numero ed unità di misura, separati da uno spazio</t>
  </si>
  <si>
    <t xml:space="preserve"> </t>
  </si>
  <si>
    <r>
      <t>Ammesse risposte multiple - +3 in caso di risposta esatta, -2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</si>
  <si>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Utilizzo di finestre con vetrocamera basso-emissivi</t>
    </r>
  </si>
  <si>
    <t>Una sola risposta, se esatta dà +5, se errata -3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</si>
  <si>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picco, che non deve mai superare 130 dB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</si>
  <si>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assorbita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</si>
  <si>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riflessa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</si>
  <si>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complemento ad uno del rapporto fra energia sonora riflessa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</si>
  <si>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sperimentale empirica, ottenuta misurando il tempo di riverberazione</t>
    </r>
  </si>
  <si>
    <t>Esercizi: 5 pt. cadauno se esatti, 0 se errati</t>
  </si>
  <si>
    <t xml:space="preserve">La risposta deve contenere numero ed unità di misura, separati da uno spazio              </t>
  </si>
  <si>
    <t>Fisica Tecnica Ambientale - 17/09/2019</t>
  </si>
  <si>
    <t>1) Quali dei seguenti particolari costruttivi migliorano la classe energetica di un edificio?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</si>
  <si>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Elevato isolamento acustico delle pareti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</si>
  <si>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Elevato isolamento termico delle pareti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</si>
  <si>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Elevato isolamento termico rispetto al terreno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</si>
  <si>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Presenza di sistemi di ventilazione meccanica controllata VMC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</si>
  <si>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Elevato isolamento termico della copertura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</si>
  <si>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Elevato fattore di luce diurna entro i locali</t>
    </r>
  </si>
  <si>
    <t>2) Cosa rappresenta il valore che appare sul fonometro in dB(A)?</t>
  </si>
  <si>
    <r>
      <t xml:space="preserve">3) Cosa si intende per coefficiente di assorbimento acustico a (non </t>
    </r>
    <r>
      <rPr>
        <b/>
        <sz val="9"/>
        <color rgb="FF000000"/>
        <rFont val="Symbol"/>
        <family val="1"/>
        <charset val="2"/>
      </rPr>
      <t>a</t>
    </r>
    <r>
      <rPr>
        <b/>
        <sz val="9"/>
        <color rgb="FF000000"/>
        <rFont val="Arial"/>
        <family val="2"/>
      </rPr>
      <t>)?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</si>
  <si>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qualità cromatica della luce dipende dalla temperatura di colore in K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</si>
  <si>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qualità cromatica della luce dipende dalla similitudine dello spettro con quello della luce solare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</si>
  <si>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tubi fluorescenti sono quelle con miglior indice di resa cromatica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</si>
  <si>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alogene sono quelle con miglior indice di resa cromatica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</si>
  <si>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LED sono quelle con miglior indice di resa cromatica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</si>
  <si>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LED hanno invariabilmente una luce fredda, di colore azzurrino, con temperatura di colore maggiore di 6000K</t>
    </r>
  </si>
  <si>
    <t>5) Una lampada alogena ha una efficienza luminosa di 12+F Lumen/Watt. Determinare il flusso luminoso conoscendo la potenza elettrica assorbita, che è pari a 100+E*10 W.</t>
  </si>
  <si>
    <r>
      <t>6) Per il riscaldamento di un appartamento occorre fornire una potenza termica di 10+D/3 kW. Se si usa una caldaia a condensazione caratterizzata da un rendimento pari a (100+F) %, e sapendo che il potere calorifero inferiore del gas naturale è pari a 34425 kJ/m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, determinare il volume di gas naturale consumato in un’ora.</t>
    </r>
  </si>
  <si>
    <r>
      <t>7) Determinare il livello potenza L</t>
    </r>
    <r>
      <rPr>
        <vertAlign val="subscript"/>
        <sz val="9"/>
        <color rgb="FF000000"/>
        <rFont val="Arial"/>
        <family val="2"/>
      </rPr>
      <t>W</t>
    </r>
    <r>
      <rPr>
        <sz val="9"/>
        <color rgb="FF000000"/>
        <rFont val="Arial"/>
        <family val="2"/>
      </rPr>
      <t xml:space="preserve"> di una sorgente, conoscendo la superficie interna del locale (S=200+F*10 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), il suo coefficiente di assorbimento acustico medio </t>
    </r>
    <r>
      <rPr>
        <sz val="9"/>
        <color rgb="FF000000"/>
        <rFont val="Symbol"/>
        <family val="1"/>
        <charset val="2"/>
      </rPr>
      <t>a</t>
    </r>
    <r>
      <rPr>
        <sz val="9"/>
        <color rgb="FF000000"/>
        <rFont val="Arial"/>
        <family val="2"/>
      </rPr>
      <t>=0.3 e sapendo che essa produce un livello sonoro medio nel locale pari a 80+E dB(A).</t>
    </r>
  </si>
  <si>
    <t>8) Determinare la trasmittanza U di una parete in CLS (λ=1+F/10 W/mK) spessa 20+E cm, allorché sul lato interno abbiamo aria a 20°C, e sul lato esterno aria a 0°C.</t>
  </si>
  <si>
    <r>
      <t>F</t>
    </r>
    <r>
      <rPr>
        <sz val="9"/>
        <color rgb="FF000000"/>
        <rFont val="Arial"/>
        <family val="2"/>
      </rPr>
      <t xml:space="preserve"> =</t>
    </r>
    <r>
      <rPr>
        <sz val="9"/>
        <color rgb="FF000000"/>
        <rFont val="Symbol"/>
        <family val="1"/>
        <charset val="2"/>
      </rPr>
      <t xml:space="preserve"> </t>
    </r>
    <r>
      <rPr>
        <sz val="9"/>
        <color rgb="FF000000"/>
        <rFont val="Arial"/>
        <family val="2"/>
      </rPr>
      <t>W</t>
    </r>
    <r>
      <rPr>
        <sz val="9"/>
        <color rgb="FF000000"/>
        <rFont val="Symbol"/>
        <family val="1"/>
        <charset val="2"/>
      </rPr>
      <t xml:space="preserve"> * h =</t>
    </r>
  </si>
  <si>
    <t>lumen</t>
  </si>
  <si>
    <t>E = Qpunto * tempo =</t>
  </si>
  <si>
    <r>
      <t>Etot = E/</t>
    </r>
    <r>
      <rPr>
        <sz val="9"/>
        <color theme="1"/>
        <rFont val="Symbol"/>
        <family val="1"/>
        <charset val="2"/>
      </rPr>
      <t>h</t>
    </r>
    <r>
      <rPr>
        <sz val="9"/>
        <color theme="1"/>
        <rFont val="Arial"/>
        <family val="2"/>
      </rPr>
      <t xml:space="preserve"> =</t>
    </r>
  </si>
  <si>
    <t>V = Etot / pci =</t>
  </si>
  <si>
    <t>kJ</t>
  </si>
  <si>
    <r>
      <t>m</t>
    </r>
    <r>
      <rPr>
        <b/>
        <vertAlign val="superscript"/>
        <sz val="9"/>
        <color theme="1"/>
        <rFont val="Arial"/>
        <family val="2"/>
      </rPr>
      <t>3</t>
    </r>
  </si>
  <si>
    <r>
      <t xml:space="preserve">A = </t>
    </r>
    <r>
      <rPr>
        <sz val="9"/>
        <color rgb="FF000000"/>
        <rFont val="Symbol"/>
        <family val="1"/>
        <charset val="2"/>
      </rPr>
      <t>a</t>
    </r>
    <r>
      <rPr>
        <sz val="9"/>
        <color rgb="FF000000"/>
        <rFont val="Arial"/>
        <family val="2"/>
      </rPr>
      <t>*S =</t>
    </r>
  </si>
  <si>
    <r>
      <t>m</t>
    </r>
    <r>
      <rPr>
        <vertAlign val="superscript"/>
        <sz val="9"/>
        <color theme="1"/>
        <rFont val="Arial"/>
        <family val="2"/>
      </rPr>
      <t>2</t>
    </r>
  </si>
  <si>
    <t>Lp =</t>
  </si>
  <si>
    <t>dB(A)</t>
  </si>
  <si>
    <r>
      <t>L</t>
    </r>
    <r>
      <rPr>
        <vertAlign val="subscript"/>
        <sz val="9"/>
        <color rgb="FF000000"/>
        <rFont val="Arial"/>
        <family val="2"/>
      </rPr>
      <t>W</t>
    </r>
    <r>
      <rPr>
        <sz val="9"/>
        <color rgb="FF000000"/>
        <rFont val="Arial"/>
        <family val="2"/>
      </rPr>
      <t xml:space="preserve"> = Lp - 10*log10(4/A) =</t>
    </r>
  </si>
  <si>
    <r>
      <t>U = 1/(1/8+s/</t>
    </r>
    <r>
      <rPr>
        <i/>
        <sz val="9"/>
        <color rgb="FF000000"/>
        <rFont val="Symbol"/>
        <family val="1"/>
        <charset val="2"/>
      </rPr>
      <t>l</t>
    </r>
    <r>
      <rPr>
        <i/>
        <sz val="9"/>
        <color rgb="FF000000"/>
        <rFont val="Arial"/>
        <family val="2"/>
      </rPr>
      <t>+1/20) =</t>
    </r>
  </si>
  <si>
    <r>
      <t>W/m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K</t>
    </r>
  </si>
  <si>
    <t>W/mK</t>
  </si>
  <si>
    <r>
      <rPr>
        <sz val="9"/>
        <color rgb="FF000000"/>
        <rFont val="Symbol"/>
        <family val="1"/>
        <charset val="2"/>
      </rPr>
      <t>l</t>
    </r>
    <r>
      <rPr>
        <sz val="9"/>
        <color rgb="FF000000"/>
        <rFont val="Arial"/>
        <family val="2"/>
      </rPr>
      <t xml:space="preserve"> =</t>
    </r>
  </si>
  <si>
    <t>s =</t>
  </si>
  <si>
    <t>m</t>
  </si>
  <si>
    <t>9) Un generatore di aria calda d’aria tratta una portata d’aria pari a (50+F) l/s, riscaldandola da 0+E °C a 20+F/2 °C. Determinare la potenza termica necessaria.</t>
  </si>
  <si>
    <t>Q = rho*V*cp*DeltaT =</t>
  </si>
  <si>
    <t>W</t>
  </si>
  <si>
    <t>V =</t>
  </si>
  <si>
    <r>
      <t>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/s</t>
    </r>
  </si>
  <si>
    <t>Delta T =</t>
  </si>
  <si>
    <t>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</si>
</sst>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9"/>
      <color rgb="FF000000"/>
      <name val="Symbol"/>
      <family val="1"/>
      <charset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name val="Arial"/>
      <family val="2"/>
    </font>
    <font>
      <b/>
      <sz val="9"/>
      <color rgb="FF000000"/>
      <name val="Symbol"/>
      <family val="1"/>
      <charset val="2"/>
    </font>
    <font>
      <sz val="9"/>
      <color theme="1"/>
      <name val="Arial"/>
      <family val="2"/>
    </font>
    <font>
      <sz val="9"/>
      <color theme="1"/>
      <name val="Symbol"/>
      <family val="1"/>
      <charset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i/>
      <sz val="9"/>
      <color rgb="FF000000"/>
      <name val="Symbol"/>
      <family val="1"/>
      <charset val="2"/>
    </font>
    <font>
      <sz val="9"/>
      <color rgb="FF000000"/>
      <name val="Aria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0" fillId="0" borderId="0" xfId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3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2" fillId="0" borderId="0" xfId="0" applyFont="1"/>
    <xf numFmtId="0" fontId="15" fillId="0" borderId="1" xfId="0" applyFont="1" applyBorder="1"/>
    <xf numFmtId="0" fontId="15" fillId="0" borderId="2" xfId="0" applyFont="1" applyBorder="1"/>
    <xf numFmtId="0" fontId="1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2" fontId="15" fillId="0" borderId="1" xfId="0" applyNumberFormat="1" applyFont="1" applyBorder="1"/>
    <xf numFmtId="2" fontId="15" fillId="0" borderId="2" xfId="0" applyNumberFormat="1" applyFont="1" applyBorder="1"/>
    <xf numFmtId="0" fontId="18" fillId="3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38" zoomScale="136" zoomScaleNormal="136" workbookViewId="0">
      <selection activeCell="B34" sqref="B34"/>
    </sheetView>
  </sheetViews>
  <sheetFormatPr defaultRowHeight="12.75"/>
  <cols>
    <col min="2" max="2" width="10" bestFit="1" customWidth="1"/>
    <col min="5" max="5" width="10.28515625" customWidth="1"/>
    <col min="6" max="6" width="12" bestFit="1" customWidth="1"/>
  </cols>
  <sheetData>
    <row r="1" spans="1:16">
      <c r="A1" s="6" t="s">
        <v>26</v>
      </c>
      <c r="B1" s="6"/>
    </row>
    <row r="2" spans="1:16">
      <c r="A2" s="6"/>
      <c r="B2" s="6"/>
    </row>
    <row r="3" spans="1:16">
      <c r="A3" s="6" t="s">
        <v>0</v>
      </c>
      <c r="B3" s="6">
        <v>284103</v>
      </c>
      <c r="O3" s="11" t="s">
        <v>0</v>
      </c>
      <c r="P3" s="11">
        <f>mat</f>
        <v>284103</v>
      </c>
    </row>
    <row r="4" spans="1:16" s="8" customFormat="1">
      <c r="O4" s="11" t="s">
        <v>1</v>
      </c>
      <c r="P4" s="11">
        <f>INT(P3/100000)</f>
        <v>2</v>
      </c>
    </row>
    <row r="5" spans="1:16">
      <c r="A5" s="4" t="s">
        <v>27</v>
      </c>
      <c r="O5" s="11" t="s">
        <v>2</v>
      </c>
      <c r="P5" s="11">
        <f>INT((P3-P4*100000)/10000)</f>
        <v>8</v>
      </c>
    </row>
    <row r="6" spans="1:16">
      <c r="A6" s="2" t="s">
        <v>16</v>
      </c>
      <c r="O6" s="11" t="s">
        <v>3</v>
      </c>
      <c r="P6" s="11">
        <f>INT((P3-P4*100000-P5*10000)/1000)</f>
        <v>4</v>
      </c>
    </row>
    <row r="7" spans="1:16">
      <c r="A7" s="5" t="s">
        <v>17</v>
      </c>
      <c r="B7" s="7"/>
      <c r="C7" s="7"/>
      <c r="D7" s="7"/>
      <c r="E7" s="7"/>
      <c r="F7" s="7"/>
      <c r="G7" s="7"/>
      <c r="O7" s="11" t="s">
        <v>4</v>
      </c>
      <c r="P7" s="11">
        <f>INT((P3-P4*100000-P5*10000-P6*1000)/100)</f>
        <v>1</v>
      </c>
    </row>
    <row r="8" spans="1:16">
      <c r="A8" s="3" t="s">
        <v>28</v>
      </c>
      <c r="O8" s="11" t="s">
        <v>5</v>
      </c>
      <c r="P8" s="11">
        <f>INT((P3-P4*100000-P5*10000-P6*1000-P7*100)/10)</f>
        <v>0</v>
      </c>
    </row>
    <row r="9" spans="1:16">
      <c r="A9" s="5" t="s">
        <v>29</v>
      </c>
      <c r="B9" s="7"/>
      <c r="C9" s="7"/>
      <c r="D9" s="7"/>
      <c r="E9" s="7"/>
      <c r="F9" s="7"/>
      <c r="G9" s="7"/>
      <c r="O9" s="11" t="s">
        <v>6</v>
      </c>
      <c r="P9" s="11">
        <f>INT((P3-P4*100000-P5*10000-P6*1000-P7*100-P8*10))</f>
        <v>3</v>
      </c>
    </row>
    <row r="10" spans="1:16">
      <c r="A10" s="5" t="s">
        <v>30</v>
      </c>
      <c r="B10" s="7"/>
      <c r="C10" s="7"/>
      <c r="D10" s="7"/>
      <c r="E10" s="7"/>
      <c r="F10" s="7"/>
      <c r="G10" s="7"/>
    </row>
    <row r="11" spans="1:16">
      <c r="A11" s="5" t="s">
        <v>31</v>
      </c>
      <c r="B11" s="7"/>
      <c r="C11" s="7"/>
      <c r="D11" s="7"/>
      <c r="E11" s="7"/>
      <c r="F11" s="7"/>
      <c r="G11" s="7"/>
    </row>
    <row r="12" spans="1:16">
      <c r="A12" s="5" t="s">
        <v>32</v>
      </c>
      <c r="B12" s="7"/>
      <c r="C12" s="7"/>
      <c r="D12" s="7"/>
      <c r="E12" s="7"/>
      <c r="F12" s="7"/>
      <c r="G12" s="7"/>
    </row>
    <row r="13" spans="1:16">
      <c r="A13" s="3" t="s">
        <v>33</v>
      </c>
    </row>
    <row r="14" spans="1:16">
      <c r="A14" s="1"/>
    </row>
    <row r="15" spans="1:16">
      <c r="A15" s="4" t="s">
        <v>34</v>
      </c>
      <c r="H15" s="2" t="s">
        <v>18</v>
      </c>
    </row>
    <row r="16" spans="1:16">
      <c r="A16" s="3" t="s">
        <v>7</v>
      </c>
    </row>
    <row r="17" spans="1:11">
      <c r="A17" s="3" t="s">
        <v>8</v>
      </c>
    </row>
    <row r="18" spans="1:11">
      <c r="A18" s="5" t="s">
        <v>9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>
      <c r="A19" s="3" t="s">
        <v>10</v>
      </c>
    </row>
    <row r="20" spans="1:11">
      <c r="A20" s="3" t="s">
        <v>19</v>
      </c>
    </row>
    <row r="21" spans="1:11">
      <c r="A21" s="3" t="s">
        <v>11</v>
      </c>
    </row>
    <row r="22" spans="1:11">
      <c r="A22" s="3"/>
    </row>
    <row r="23" spans="1:11">
      <c r="A23" s="4" t="s">
        <v>35</v>
      </c>
      <c r="H23" s="2" t="s">
        <v>18</v>
      </c>
    </row>
    <row r="24" spans="1:11">
      <c r="A24" s="5" t="s">
        <v>20</v>
      </c>
      <c r="B24" s="7"/>
      <c r="C24" s="7"/>
      <c r="D24" s="7"/>
      <c r="E24" s="7"/>
      <c r="F24" s="7"/>
      <c r="G24" s="7"/>
      <c r="H24" s="7"/>
      <c r="I24" s="7"/>
      <c r="J24" s="7"/>
    </row>
    <row r="25" spans="1:11">
      <c r="A25" s="3" t="s">
        <v>12</v>
      </c>
    </row>
    <row r="26" spans="1:11">
      <c r="A26" s="3" t="s">
        <v>21</v>
      </c>
    </row>
    <row r="27" spans="1:11">
      <c r="A27" s="3" t="s">
        <v>22</v>
      </c>
    </row>
    <row r="28" spans="1:11">
      <c r="A28" s="3" t="s">
        <v>23</v>
      </c>
    </row>
    <row r="29" spans="1:11">
      <c r="A29" s="4"/>
    </row>
    <row r="30" spans="1:11">
      <c r="A30" s="4" t="s">
        <v>13</v>
      </c>
    </row>
    <row r="31" spans="1:11">
      <c r="A31" s="2" t="s">
        <v>16</v>
      </c>
    </row>
    <row r="32" spans="1:11">
      <c r="A32" s="3" t="s">
        <v>36</v>
      </c>
    </row>
    <row r="33" spans="1:14">
      <c r="A33" s="5" t="s">
        <v>37</v>
      </c>
      <c r="B33" s="7"/>
      <c r="C33" s="7"/>
      <c r="D33" s="7"/>
      <c r="E33" s="7"/>
      <c r="F33" s="7"/>
      <c r="G33" s="7"/>
      <c r="H33" s="7"/>
      <c r="I33" s="7"/>
      <c r="J33" s="7"/>
    </row>
    <row r="34" spans="1:14">
      <c r="A34" s="3" t="s">
        <v>38</v>
      </c>
    </row>
    <row r="35" spans="1:14">
      <c r="A35" s="5" t="s">
        <v>39</v>
      </c>
      <c r="B35" s="7"/>
      <c r="C35" s="7"/>
      <c r="D35" s="7"/>
      <c r="E35" s="7"/>
      <c r="F35" s="7"/>
      <c r="G35" s="7"/>
      <c r="H35" s="7"/>
      <c r="I35" s="7"/>
      <c r="J35" s="7"/>
    </row>
    <row r="36" spans="1:14">
      <c r="A36" s="3" t="s">
        <v>40</v>
      </c>
    </row>
    <row r="37" spans="1:14">
      <c r="A37" s="3" t="s">
        <v>41</v>
      </c>
    </row>
    <row r="38" spans="1:14">
      <c r="A38" s="3"/>
      <c r="N38" s="21"/>
    </row>
    <row r="39" spans="1:14">
      <c r="A39" s="4" t="s">
        <v>24</v>
      </c>
    </row>
    <row r="40" spans="1:14" ht="13.5" thickBot="1">
      <c r="A40" s="9" t="s">
        <v>42</v>
      </c>
    </row>
    <row r="41" spans="1:14" ht="13.5" thickBot="1">
      <c r="A41" s="2" t="s">
        <v>14</v>
      </c>
      <c r="J41" s="15" t="s">
        <v>46</v>
      </c>
      <c r="K41" s="16">
        <f>(100+E*10)*(12+F)</f>
        <v>1500</v>
      </c>
      <c r="L41" s="17" t="s">
        <v>47</v>
      </c>
    </row>
    <row r="42" spans="1:1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30" customHeight="1">
      <c r="A43" s="24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s="20" customFormat="1" ht="16.5" customHeight="1" thickBot="1">
      <c r="A44" s="21" t="s">
        <v>48</v>
      </c>
      <c r="B44" s="21"/>
      <c r="C44" s="21">
        <f>(10+D/3)*3600</f>
        <v>37200</v>
      </c>
      <c r="D44" s="21" t="s">
        <v>51</v>
      </c>
      <c r="E44" s="21" t="s">
        <v>49</v>
      </c>
      <c r="F44" s="21">
        <f>C44/((100+F)/100)</f>
        <v>36116.504854368934</v>
      </c>
      <c r="G44" s="21" t="s">
        <v>51</v>
      </c>
      <c r="H44" s="21"/>
      <c r="I44" s="21"/>
      <c r="J44" s="21"/>
      <c r="K44" s="21"/>
      <c r="L44" s="21"/>
      <c r="M44" s="21"/>
      <c r="N44" s="21"/>
    </row>
    <row r="45" spans="1:14" ht="14.25" thickBot="1">
      <c r="A45" s="2" t="s">
        <v>14</v>
      </c>
      <c r="B45" s="2"/>
      <c r="J45" s="12" t="s">
        <v>50</v>
      </c>
      <c r="K45" s="22">
        <f>F44/34425</f>
        <v>1.0491359434820315</v>
      </c>
      <c r="L45" s="23" t="s">
        <v>52</v>
      </c>
    </row>
    <row r="47" spans="1:14" ht="27.75" customHeight="1">
      <c r="A47" s="25" t="s">
        <v>44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ht="15" customHeight="1" thickBot="1">
      <c r="A48" s="1" t="s">
        <v>53</v>
      </c>
      <c r="B48" s="26">
        <f>0.3*(200+F*10)</f>
        <v>69</v>
      </c>
      <c r="C48" s="26" t="s">
        <v>54</v>
      </c>
      <c r="D48" s="26" t="s">
        <v>55</v>
      </c>
      <c r="E48" s="26">
        <f>80+E</f>
        <v>80</v>
      </c>
      <c r="F48" s="26" t="s">
        <v>56</v>
      </c>
      <c r="G48" s="19"/>
      <c r="H48" s="19"/>
      <c r="I48" s="19"/>
      <c r="J48" s="19"/>
      <c r="K48" s="19"/>
      <c r="L48" s="19"/>
      <c r="M48" s="19"/>
      <c r="N48" s="19"/>
    </row>
    <row r="49" spans="1:12" ht="14.25" thickBot="1">
      <c r="A49" s="2" t="s">
        <v>14</v>
      </c>
      <c r="J49" s="12" t="s">
        <v>57</v>
      </c>
      <c r="K49" s="27">
        <f>Lp-10*LOG10(4/AA)</f>
        <v>92.367890994092932</v>
      </c>
      <c r="L49" s="28" t="s">
        <v>56</v>
      </c>
    </row>
    <row r="50" spans="1:12">
      <c r="A50" s="1" t="s">
        <v>15</v>
      </c>
      <c r="J50" s="13"/>
    </row>
    <row r="51" spans="1:12">
      <c r="A51" s="9" t="s">
        <v>45</v>
      </c>
      <c r="J51" s="13"/>
    </row>
    <row r="52" spans="1:12" ht="13.5" thickBot="1">
      <c r="A52" s="29" t="s">
        <v>61</v>
      </c>
      <c r="B52" s="21">
        <f>1+F/10</f>
        <v>1.3</v>
      </c>
      <c r="C52" s="21" t="s">
        <v>60</v>
      </c>
      <c r="D52" s="21" t="s">
        <v>62</v>
      </c>
      <c r="E52" s="21">
        <f>(20+E)/100</f>
        <v>0.2</v>
      </c>
      <c r="F52" s="21" t="s">
        <v>63</v>
      </c>
      <c r="J52" s="13"/>
    </row>
    <row r="53" spans="1:12" ht="14.25" thickBot="1">
      <c r="A53" s="10" t="s">
        <v>14</v>
      </c>
      <c r="J53" s="14" t="s">
        <v>58</v>
      </c>
      <c r="K53" s="22">
        <f>1/(1/8+(20+E)/100/(1+F/10)+1/20)</f>
        <v>3.0409356725146197</v>
      </c>
      <c r="L53" s="23" t="s">
        <v>59</v>
      </c>
    </row>
    <row r="54" spans="1:12">
      <c r="A54" s="1" t="s">
        <v>15</v>
      </c>
    </row>
    <row r="55" spans="1:12">
      <c r="A55" s="9" t="s">
        <v>64</v>
      </c>
    </row>
    <row r="56" spans="1:12" ht="14.25" thickBot="1">
      <c r="A56" s="1" t="s">
        <v>67</v>
      </c>
      <c r="B56" s="21">
        <f>(50+F)/1000</f>
        <v>5.2999999999999999E-2</v>
      </c>
      <c r="C56" s="21" t="s">
        <v>68</v>
      </c>
      <c r="D56" s="21" t="s">
        <v>69</v>
      </c>
      <c r="E56" s="21">
        <f>20+F/2-E</f>
        <v>21.5</v>
      </c>
      <c r="F56" s="21" t="s">
        <v>70</v>
      </c>
    </row>
    <row r="57" spans="1:12" ht="13.5" thickBot="1">
      <c r="A57" s="2" t="s">
        <v>25</v>
      </c>
      <c r="J57" s="12" t="s">
        <v>65</v>
      </c>
      <c r="K57" s="22">
        <f>1.2*V*1005*DeltaT</f>
        <v>1374.2369999999999</v>
      </c>
      <c r="L57" s="23" t="s">
        <v>66</v>
      </c>
    </row>
  </sheetData>
  <mergeCells count="2">
    <mergeCell ref="A43:N43"/>
    <mergeCell ref="A47:N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Fisica Tecnica Ambientale</vt:lpstr>
      <vt:lpstr>A</vt:lpstr>
      <vt:lpstr>AA</vt:lpstr>
      <vt:lpstr>B</vt:lpstr>
      <vt:lpstr>CC</vt:lpstr>
      <vt:lpstr>D</vt:lpstr>
      <vt:lpstr>DeltaT</vt:lpstr>
      <vt:lpstr>E</vt:lpstr>
      <vt:lpstr>F</vt:lpstr>
      <vt:lpstr>Lp</vt:lpstr>
      <vt:lpstr>mat</vt:lpstr>
      <vt:lpstr>V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2019-09-20T11:06:10Z</dcterms:modified>
</cp:coreProperties>
</file>